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0320" windowHeight="6930" tabRatio="705" activeTab="6"/>
  </bookViews>
  <sheets>
    <sheet name="Carentan" sheetId="1" r:id="rId1"/>
    <sheet name="Matmata" sheetId="4" r:id="rId2"/>
    <sheet name="Toujane" sheetId="5" r:id="rId3"/>
    <sheet name="Burgundy" sheetId="6" r:id="rId4"/>
    <sheet name="El Alamein" sheetId="7" r:id="rId5"/>
    <sheet name="Tournament" sheetId="2" r:id="rId6"/>
    <sheet name="Season" sheetId="3" r:id="rId7"/>
  </sheets>
  <definedNames>
    <definedName name="_xlnm._FilterDatabase" localSheetId="0" hidden="1">Carentan!$A$2:$M$26</definedName>
  </definedNames>
  <calcPr calcId="144525"/>
</workbook>
</file>

<file path=xl/calcChain.xml><?xml version="1.0" encoding="utf-8"?>
<calcChain xmlns="http://schemas.openxmlformats.org/spreadsheetml/2006/main">
  <c r="Q3" i="2" l="1"/>
  <c r="R3" i="2"/>
  <c r="Q5" i="2"/>
  <c r="R5" i="2"/>
  <c r="Q8" i="2"/>
  <c r="R8" i="2"/>
  <c r="Q4" i="2"/>
  <c r="R4" i="2"/>
  <c r="Q6" i="2"/>
  <c r="R6" i="2"/>
  <c r="Q9" i="2"/>
  <c r="R9" i="2"/>
  <c r="Q11" i="2"/>
  <c r="R11" i="2"/>
  <c r="Q7" i="2"/>
  <c r="R7" i="2"/>
  <c r="Q10" i="2"/>
  <c r="R10" i="2"/>
  <c r="Q12" i="2"/>
  <c r="R12" i="2"/>
  <c r="Q13" i="2"/>
  <c r="R13" i="2"/>
  <c r="S13" i="2"/>
  <c r="S12" i="2"/>
  <c r="T12" i="2" l="1"/>
  <c r="W13" i="2"/>
  <c r="W12" i="2"/>
  <c r="V13" i="2"/>
  <c r="U12" i="2"/>
  <c r="U13" i="2"/>
  <c r="V12" i="2"/>
  <c r="T13" i="2"/>
  <c r="D12" i="1"/>
  <c r="E12" i="1"/>
  <c r="F12" i="1"/>
  <c r="G12" i="1"/>
  <c r="D6" i="1"/>
  <c r="E6" i="1"/>
  <c r="F6" i="1"/>
  <c r="G6" i="1"/>
  <c r="M3" i="1"/>
  <c r="D8" i="1" l="1"/>
  <c r="E8" i="1"/>
  <c r="F8" i="1"/>
  <c r="G8" i="1"/>
  <c r="M8" i="1"/>
  <c r="AC13" i="2" l="1"/>
  <c r="S9" i="2"/>
  <c r="AC9" i="2" s="1"/>
  <c r="S5" i="2"/>
  <c r="AC5" i="2" s="1"/>
  <c r="AC12" i="2"/>
  <c r="S6" i="2"/>
  <c r="AC6" i="2" s="1"/>
  <c r="S10" i="2"/>
  <c r="AC10" i="2" s="1"/>
  <c r="S3" i="2"/>
  <c r="AC3" i="2" s="1"/>
  <c r="S4" i="2"/>
  <c r="AC4" i="2" s="1"/>
  <c r="S7" i="2"/>
  <c r="AC7" i="2" s="1"/>
  <c r="S11" i="2"/>
  <c r="AC11" i="2" s="1"/>
  <c r="S8" i="2"/>
  <c r="AC8" i="2" s="1"/>
  <c r="I10" i="7"/>
  <c r="I5" i="7"/>
  <c r="M5" i="7" s="1"/>
  <c r="I2" i="7"/>
  <c r="M2" i="7" s="1"/>
  <c r="I12" i="7"/>
  <c r="M12" i="7" s="1"/>
  <c r="I11" i="7"/>
  <c r="M11" i="7" s="1"/>
  <c r="I6" i="7"/>
  <c r="M6" i="7" s="1"/>
  <c r="I7" i="7"/>
  <c r="M7" i="7" s="1"/>
  <c r="I8" i="7"/>
  <c r="M8" i="7" s="1"/>
  <c r="I9" i="7"/>
  <c r="M9" i="7" s="1"/>
  <c r="I3" i="7"/>
  <c r="M3" i="7" s="1"/>
  <c r="I4" i="7"/>
  <c r="I12" i="4"/>
  <c r="I7" i="4"/>
  <c r="I9" i="4"/>
  <c r="M9" i="4" s="1"/>
  <c r="I10" i="4"/>
  <c r="I8" i="4"/>
  <c r="M8" i="4" s="1"/>
  <c r="I6" i="4"/>
  <c r="M6" i="4" s="1"/>
  <c r="I11" i="4"/>
  <c r="M11" i="4" s="1"/>
  <c r="I4" i="4"/>
  <c r="I2" i="4"/>
  <c r="M2" i="4" s="1"/>
  <c r="I3" i="4"/>
  <c r="M3" i="4" s="1"/>
  <c r="I5" i="4"/>
  <c r="M5" i="4" s="1"/>
  <c r="I11" i="5"/>
  <c r="M11" i="5" s="1"/>
  <c r="I6" i="5"/>
  <c r="I12" i="5"/>
  <c r="M12" i="5" s="1"/>
  <c r="I8" i="5"/>
  <c r="I4" i="5"/>
  <c r="I7" i="5"/>
  <c r="M7" i="5" s="1"/>
  <c r="I10" i="5"/>
  <c r="M10" i="5" s="1"/>
  <c r="I9" i="5"/>
  <c r="I3" i="5"/>
  <c r="I5" i="5"/>
  <c r="M5" i="5" s="1"/>
  <c r="I2" i="5"/>
  <c r="M2" i="5" s="1"/>
  <c r="I9" i="6"/>
  <c r="M9" i="6" s="1"/>
  <c r="I6" i="6"/>
  <c r="M6" i="6" s="1"/>
  <c r="I12" i="6"/>
  <c r="M12" i="6" s="1"/>
  <c r="I7" i="6"/>
  <c r="M7" i="6" s="1"/>
  <c r="I11" i="6"/>
  <c r="M11" i="6" s="1"/>
  <c r="I5" i="6"/>
  <c r="M5" i="6" s="1"/>
  <c r="I10" i="6"/>
  <c r="M10" i="6" s="1"/>
  <c r="I8" i="6"/>
  <c r="M8" i="6" s="1"/>
  <c r="I2" i="6"/>
  <c r="M2" i="6" s="1"/>
  <c r="I4" i="6"/>
  <c r="M4" i="6" s="1"/>
  <c r="I3" i="6"/>
  <c r="M3" i="6" s="1"/>
  <c r="M10" i="7"/>
  <c r="G10" i="7"/>
  <c r="F10" i="7"/>
  <c r="E10" i="7"/>
  <c r="D10" i="7"/>
  <c r="G5" i="7"/>
  <c r="F5" i="7"/>
  <c r="E5" i="7"/>
  <c r="D5" i="7"/>
  <c r="G2" i="7"/>
  <c r="F2" i="7"/>
  <c r="E2" i="7"/>
  <c r="D2" i="7"/>
  <c r="G12" i="7"/>
  <c r="F12" i="7"/>
  <c r="E12" i="7"/>
  <c r="D12" i="7"/>
  <c r="G11" i="7"/>
  <c r="F11" i="7"/>
  <c r="E11" i="7"/>
  <c r="D11" i="7"/>
  <c r="G6" i="7"/>
  <c r="F6" i="7"/>
  <c r="E6" i="7"/>
  <c r="D6" i="7"/>
  <c r="G7" i="7"/>
  <c r="F7" i="7"/>
  <c r="E7" i="7"/>
  <c r="D7" i="7"/>
  <c r="G8" i="7"/>
  <c r="F8" i="7"/>
  <c r="E8" i="7"/>
  <c r="D8" i="7"/>
  <c r="G9" i="7"/>
  <c r="F9" i="7"/>
  <c r="E9" i="7"/>
  <c r="D9" i="7"/>
  <c r="G3" i="7"/>
  <c r="F3" i="7"/>
  <c r="E3" i="7"/>
  <c r="D3" i="7"/>
  <c r="M4" i="7"/>
  <c r="G4" i="7"/>
  <c r="F4" i="7"/>
  <c r="E4" i="7"/>
  <c r="D4" i="7"/>
  <c r="G9" i="6"/>
  <c r="F9" i="6"/>
  <c r="E9" i="6"/>
  <c r="D9" i="6"/>
  <c r="G6" i="6"/>
  <c r="F6" i="6"/>
  <c r="E6" i="6"/>
  <c r="D6" i="6"/>
  <c r="G12" i="6"/>
  <c r="F12" i="6"/>
  <c r="E12" i="6"/>
  <c r="D12" i="6"/>
  <c r="G7" i="6"/>
  <c r="F7" i="6"/>
  <c r="E7" i="6"/>
  <c r="D7" i="6"/>
  <c r="G11" i="6"/>
  <c r="F11" i="6"/>
  <c r="E11" i="6"/>
  <c r="D11" i="6"/>
  <c r="G5" i="6"/>
  <c r="F5" i="6"/>
  <c r="E5" i="6"/>
  <c r="D5" i="6"/>
  <c r="G10" i="6"/>
  <c r="F10" i="6"/>
  <c r="E10" i="6"/>
  <c r="D10" i="6"/>
  <c r="G8" i="6"/>
  <c r="F8" i="6"/>
  <c r="E8" i="6"/>
  <c r="D8" i="6"/>
  <c r="G2" i="6"/>
  <c r="F2" i="6"/>
  <c r="E2" i="6"/>
  <c r="D2" i="6"/>
  <c r="G4" i="6"/>
  <c r="F4" i="6"/>
  <c r="E4" i="6"/>
  <c r="D4" i="6"/>
  <c r="G3" i="6"/>
  <c r="F3" i="6"/>
  <c r="E3" i="6"/>
  <c r="D3" i="6"/>
  <c r="M6" i="5"/>
  <c r="G6" i="5"/>
  <c r="F6" i="5"/>
  <c r="E6" i="5"/>
  <c r="D6" i="5"/>
  <c r="M8" i="5"/>
  <c r="G8" i="5"/>
  <c r="F8" i="5"/>
  <c r="E8" i="5"/>
  <c r="D8" i="5"/>
  <c r="G11" i="5"/>
  <c r="F11" i="5"/>
  <c r="E11" i="5"/>
  <c r="D11" i="5"/>
  <c r="G7" i="5"/>
  <c r="F7" i="5"/>
  <c r="E7" i="5"/>
  <c r="D7" i="5"/>
  <c r="M9" i="5"/>
  <c r="G9" i="5"/>
  <c r="F9" i="5"/>
  <c r="E9" i="5"/>
  <c r="D9" i="5"/>
  <c r="G10" i="5"/>
  <c r="F10" i="5"/>
  <c r="E10" i="5"/>
  <c r="D10" i="5"/>
  <c r="M4" i="5"/>
  <c r="G4" i="5"/>
  <c r="F4" i="5"/>
  <c r="E4" i="5"/>
  <c r="D4" i="5"/>
  <c r="G12" i="5"/>
  <c r="F12" i="5"/>
  <c r="E12" i="5"/>
  <c r="D12" i="5"/>
  <c r="M3" i="5"/>
  <c r="G3" i="5"/>
  <c r="F3" i="5"/>
  <c r="E3" i="5"/>
  <c r="D3" i="5"/>
  <c r="G5" i="5"/>
  <c r="F5" i="5"/>
  <c r="E5" i="5"/>
  <c r="D5" i="5"/>
  <c r="G2" i="5"/>
  <c r="F2" i="5"/>
  <c r="E2" i="5"/>
  <c r="D2" i="5"/>
  <c r="G6" i="4"/>
  <c r="F6" i="4"/>
  <c r="E6" i="4"/>
  <c r="D6" i="4"/>
  <c r="G11" i="4"/>
  <c r="F11" i="4"/>
  <c r="E11" i="4"/>
  <c r="D11" i="4"/>
  <c r="M4" i="4"/>
  <c r="G4" i="4"/>
  <c r="F4" i="4"/>
  <c r="E4" i="4"/>
  <c r="D4" i="4"/>
  <c r="M7" i="4"/>
  <c r="G7" i="4"/>
  <c r="F7" i="4"/>
  <c r="E7" i="4"/>
  <c r="D7" i="4"/>
  <c r="G8" i="4"/>
  <c r="F8" i="4"/>
  <c r="E8" i="4"/>
  <c r="D8" i="4"/>
  <c r="G9" i="4"/>
  <c r="F9" i="4"/>
  <c r="E9" i="4"/>
  <c r="D9" i="4"/>
  <c r="M10" i="4"/>
  <c r="G10" i="4"/>
  <c r="F10" i="4"/>
  <c r="E10" i="4"/>
  <c r="D10" i="4"/>
  <c r="G3" i="4"/>
  <c r="F3" i="4"/>
  <c r="E3" i="4"/>
  <c r="D3" i="4"/>
  <c r="M12" i="4"/>
  <c r="G12" i="4"/>
  <c r="F12" i="4"/>
  <c r="E12" i="4"/>
  <c r="D12" i="4"/>
  <c r="G2" i="4"/>
  <c r="F2" i="4"/>
  <c r="E2" i="4"/>
  <c r="D2" i="4"/>
  <c r="G5" i="4"/>
  <c r="F5" i="4"/>
  <c r="E5" i="4"/>
  <c r="D5" i="4"/>
  <c r="G3" i="1"/>
  <c r="G10" i="1"/>
  <c r="G7" i="1"/>
  <c r="G4" i="1"/>
  <c r="G2" i="1"/>
  <c r="G5" i="1"/>
  <c r="G11" i="1"/>
  <c r="G9" i="1"/>
  <c r="F3" i="1"/>
  <c r="F10" i="1"/>
  <c r="F7" i="1"/>
  <c r="F4" i="1"/>
  <c r="F2" i="1"/>
  <c r="F5" i="1"/>
  <c r="F11" i="1"/>
  <c r="F9" i="1"/>
  <c r="E3" i="1"/>
  <c r="E10" i="1"/>
  <c r="E7" i="1"/>
  <c r="E4" i="1"/>
  <c r="E2" i="1"/>
  <c r="E5" i="1"/>
  <c r="E11" i="1"/>
  <c r="E9" i="1"/>
  <c r="M9" i="1"/>
  <c r="M7" i="1"/>
  <c r="M12" i="1"/>
  <c r="M2" i="1"/>
  <c r="M6" i="1"/>
  <c r="M5" i="1"/>
  <c r="M10" i="1"/>
  <c r="M4" i="1"/>
  <c r="D9" i="1"/>
  <c r="D10" i="1"/>
  <c r="D2" i="1"/>
  <c r="D3" i="1"/>
  <c r="D7" i="1"/>
  <c r="D4" i="1"/>
  <c r="D11" i="1"/>
  <c r="D5" i="1"/>
  <c r="T11" i="2" l="1"/>
  <c r="T3" i="2"/>
  <c r="T9" i="2"/>
  <c r="T8" i="2"/>
  <c r="T7" i="2"/>
  <c r="T4" i="2"/>
  <c r="T10" i="2"/>
  <c r="T6" i="2"/>
  <c r="T5" i="2"/>
  <c r="U8" i="2"/>
  <c r="U7" i="2"/>
  <c r="U4" i="2"/>
  <c r="U10" i="2"/>
  <c r="U6" i="2"/>
  <c r="U5" i="2"/>
  <c r="V8" i="2"/>
  <c r="V7" i="2"/>
  <c r="V4" i="2"/>
  <c r="V10" i="2"/>
  <c r="V6" i="2"/>
  <c r="V5" i="2"/>
  <c r="W8" i="2"/>
  <c r="W7" i="2"/>
  <c r="W4" i="2"/>
  <c r="W10" i="2"/>
  <c r="W6" i="2"/>
  <c r="W5" i="2"/>
  <c r="U11" i="2"/>
  <c r="U3" i="2"/>
  <c r="U9" i="2"/>
  <c r="V11" i="2"/>
  <c r="V3" i="2"/>
  <c r="V9" i="2"/>
  <c r="W11" i="2"/>
  <c r="W3" i="2"/>
  <c r="W9" i="2"/>
  <c r="M11" i="1"/>
</calcChain>
</file>

<file path=xl/sharedStrings.xml><?xml version="1.0" encoding="utf-8"?>
<sst xmlns="http://schemas.openxmlformats.org/spreadsheetml/2006/main" count="180" uniqueCount="48">
  <si>
    <t>Mr.Curl</t>
  </si>
  <si>
    <t>tolyqwas</t>
  </si>
  <si>
    <t>NBAH79RUS</t>
  </si>
  <si>
    <t>Mr.DeMoN</t>
  </si>
  <si>
    <t>Mr.Koljan</t>
  </si>
  <si>
    <t>Mr.Konig</t>
  </si>
  <si>
    <t>Команда победитель</t>
  </si>
  <si>
    <t>В плюсе проигравший</t>
  </si>
  <si>
    <t>Место по формуле</t>
  </si>
  <si>
    <t>Минимум смертей</t>
  </si>
  <si>
    <t>Лучший КПД</t>
  </si>
  <si>
    <t>КПД=F/(F+D)*100</t>
  </si>
  <si>
    <t>F-D/2</t>
  </si>
  <si>
    <t>Фраги (F)</t>
  </si>
  <si>
    <t>Смерти (D)</t>
  </si>
  <si>
    <t>Профессионализм = F^2/(F+D)</t>
  </si>
  <si>
    <t>Активность = F+D</t>
  </si>
  <si>
    <t>Carentan</t>
  </si>
  <si>
    <t>F</t>
  </si>
  <si>
    <t>D</t>
  </si>
  <si>
    <t>Matmata</t>
  </si>
  <si>
    <t>Итого за матч (B)</t>
  </si>
  <si>
    <t>Toujane</t>
  </si>
  <si>
    <t>Burgundy</t>
  </si>
  <si>
    <t>B</t>
  </si>
  <si>
    <t>КПД</t>
  </si>
  <si>
    <t>Место M = F-D/2</t>
  </si>
  <si>
    <t>Профессионализм Y= F^2/(F+D)</t>
  </si>
  <si>
    <t>Активность Z=F+D</t>
  </si>
  <si>
    <t>M</t>
  </si>
  <si>
    <t>Y</t>
  </si>
  <si>
    <t>Z</t>
  </si>
  <si>
    <t>Сумма</t>
  </si>
  <si>
    <t>за турнир</t>
  </si>
  <si>
    <t>Лучшая активность</t>
  </si>
  <si>
    <t>Лучший профессионализм</t>
  </si>
  <si>
    <t>Очки</t>
  </si>
  <si>
    <t>B1</t>
  </si>
  <si>
    <t>B2</t>
  </si>
  <si>
    <t>B3</t>
  </si>
  <si>
    <t>B4</t>
  </si>
  <si>
    <t>B5</t>
  </si>
  <si>
    <t>Турнир 1</t>
  </si>
  <si>
    <t>xTale</t>
  </si>
  <si>
    <t>Er_O_r</t>
  </si>
  <si>
    <t>Mr.AmiZ</t>
  </si>
  <si>
    <t>[SVIN] NAF-NAF</t>
  </si>
  <si>
    <t>El Alamein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</si>
</sst>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_ ;\-#,##0\ 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textRotation="90" wrapText="1"/>
    </xf>
    <xf numFmtId="1" fontId="0" fillId="0" borderId="0" xfId="0" applyNumberFormat="1"/>
    <xf numFmtId="0" fontId="0" fillId="2" borderId="0" xfId="0" applyFill="1"/>
    <xf numFmtId="2" fontId="0" fillId="3" borderId="0" xfId="0" applyNumberFormat="1" applyFill="1"/>
    <xf numFmtId="1" fontId="0" fillId="3" borderId="0" xfId="0" applyNumberFormat="1" applyFill="1"/>
    <xf numFmtId="0" fontId="0" fillId="4" borderId="0" xfId="0" applyFill="1"/>
    <xf numFmtId="0" fontId="0" fillId="5" borderId="0" xfId="0" applyFill="1"/>
    <xf numFmtId="164" fontId="0" fillId="0" borderId="0" xfId="1" applyNumberFormat="1" applyFo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 applyFill="1"/>
    <xf numFmtId="164" fontId="0" fillId="0" borderId="0" xfId="0" applyNumberFormat="1" applyFill="1"/>
    <xf numFmtId="164" fontId="0" fillId="5" borderId="0" xfId="0" applyNumberFormat="1" applyFill="1"/>
    <xf numFmtId="0" fontId="0" fillId="6" borderId="0" xfId="0" applyFill="1"/>
    <xf numFmtId="1" fontId="0" fillId="0" borderId="0" xfId="1" applyNumberFormat="1" applyFont="1"/>
    <xf numFmtId="1" fontId="0" fillId="6" borderId="0" xfId="0" applyNumberFormat="1" applyFill="1"/>
    <xf numFmtId="164" fontId="0" fillId="6" borderId="0" xfId="1" applyNumberFormat="1" applyFont="1" applyFill="1"/>
    <xf numFmtId="0" fontId="0" fillId="0" borderId="0" xfId="0" applyAlignment="1">
      <alignment horizontal="left"/>
    </xf>
    <xf numFmtId="2" fontId="0" fillId="0" borderId="0" xfId="0" applyNumberFormat="1" applyFill="1"/>
    <xf numFmtId="1" fontId="0" fillId="0" borderId="0" xfId="0" applyNumberFormat="1" applyFill="1"/>
    <xf numFmtId="164" fontId="0" fillId="0" borderId="0" xfId="1" applyNumberFormat="1" applyFont="1" applyFill="1"/>
    <xf numFmtId="0" fontId="0" fillId="0" borderId="0" xfId="0" applyFill="1" applyBorder="1" applyAlignment="1"/>
    <xf numFmtId="0" fontId="0" fillId="0" borderId="0" xfId="0" applyAlignment="1"/>
    <xf numFmtId="164" fontId="0" fillId="2" borderId="0" xfId="0" applyNumberForma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V43" sqref="V43"/>
    </sheetView>
  </sheetViews>
  <sheetFormatPr defaultRowHeight="15" x14ac:dyDescent="0.25"/>
  <cols>
    <col min="1" max="1" width="17.140625" customWidth="1"/>
    <col min="2" max="4" width="4.7109375" customWidth="1"/>
    <col min="5" max="7" width="6.7109375" customWidth="1"/>
    <col min="8" max="8" width="3.7109375" customWidth="1"/>
    <col min="9" max="9" width="7.42578125" customWidth="1"/>
    <col min="10" max="13" width="3.7109375" customWidth="1"/>
  </cols>
  <sheetData>
    <row r="1" spans="1:13" ht="95.25" customHeight="1" x14ac:dyDescent="0.25">
      <c r="B1" s="1" t="s">
        <v>13</v>
      </c>
      <c r="C1" s="1" t="s">
        <v>14</v>
      </c>
      <c r="D1" s="1" t="s">
        <v>12</v>
      </c>
      <c r="E1" s="1" t="s">
        <v>11</v>
      </c>
      <c r="F1" s="1" t="s">
        <v>15</v>
      </c>
      <c r="G1" s="1" t="s">
        <v>16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21</v>
      </c>
    </row>
    <row r="2" spans="1:13" x14ac:dyDescent="0.25">
      <c r="A2" t="s">
        <v>44</v>
      </c>
      <c r="B2">
        <v>68</v>
      </c>
      <c r="C2">
        <v>46</v>
      </c>
      <c r="D2" s="3">
        <f t="shared" ref="D2:D12" si="0">B2-C2/2</f>
        <v>45</v>
      </c>
      <c r="E2" s="4">
        <f t="shared" ref="E2:E12" si="1">B2/(B2+C2)*100</f>
        <v>59.649122807017541</v>
      </c>
      <c r="F2" s="4">
        <f t="shared" ref="F2:F12" si="2">B2*B2/(B2+C2)</f>
        <v>40.561403508771932</v>
      </c>
      <c r="G2" s="5">
        <f t="shared" ref="G2:G12" si="3">B2+C2</f>
        <v>114</v>
      </c>
      <c r="H2" s="6">
        <v>5</v>
      </c>
      <c r="I2" s="6">
        <v>0</v>
      </c>
      <c r="J2" s="6">
        <v>10</v>
      </c>
      <c r="K2" s="6">
        <v>1</v>
      </c>
      <c r="L2" s="6">
        <v>3</v>
      </c>
      <c r="M2" s="7">
        <f t="shared" ref="M2:M12" si="4">SUM(H2:L2)</f>
        <v>19</v>
      </c>
    </row>
    <row r="3" spans="1:13" x14ac:dyDescent="0.25">
      <c r="A3" t="s">
        <v>5</v>
      </c>
      <c r="B3">
        <v>59</v>
      </c>
      <c r="C3">
        <v>34</v>
      </c>
      <c r="D3" s="3">
        <f t="shared" si="0"/>
        <v>42</v>
      </c>
      <c r="E3" s="4">
        <f t="shared" si="1"/>
        <v>63.44086021505376</v>
      </c>
      <c r="F3" s="4">
        <f t="shared" si="2"/>
        <v>37.43010752688172</v>
      </c>
      <c r="G3" s="5">
        <f t="shared" si="3"/>
        <v>93</v>
      </c>
      <c r="H3" s="6">
        <v>5</v>
      </c>
      <c r="I3" s="6">
        <v>0</v>
      </c>
      <c r="J3" s="6">
        <v>6</v>
      </c>
      <c r="K3" s="6">
        <v>3</v>
      </c>
      <c r="L3" s="6">
        <v>5</v>
      </c>
      <c r="M3" s="7">
        <f t="shared" si="4"/>
        <v>19</v>
      </c>
    </row>
    <row r="4" spans="1:13" x14ac:dyDescent="0.25">
      <c r="A4" t="s">
        <v>46</v>
      </c>
      <c r="B4">
        <v>58</v>
      </c>
      <c r="C4">
        <v>40</v>
      </c>
      <c r="D4" s="3">
        <f t="shared" si="0"/>
        <v>38</v>
      </c>
      <c r="E4" s="4">
        <f t="shared" si="1"/>
        <v>59.183673469387756</v>
      </c>
      <c r="F4" s="4">
        <f t="shared" si="2"/>
        <v>34.326530612244895</v>
      </c>
      <c r="G4" s="5">
        <f t="shared" si="3"/>
        <v>98</v>
      </c>
      <c r="H4" s="6">
        <v>5</v>
      </c>
      <c r="I4" s="6">
        <v>0</v>
      </c>
      <c r="J4" s="6">
        <v>4</v>
      </c>
      <c r="K4" s="6">
        <v>2</v>
      </c>
      <c r="L4" s="6">
        <v>2</v>
      </c>
      <c r="M4" s="7">
        <f t="shared" si="4"/>
        <v>13</v>
      </c>
    </row>
    <row r="5" spans="1:13" x14ac:dyDescent="0.25">
      <c r="A5" t="s">
        <v>0</v>
      </c>
      <c r="B5">
        <v>49</v>
      </c>
      <c r="C5">
        <v>40</v>
      </c>
      <c r="D5" s="3">
        <f t="shared" si="0"/>
        <v>29</v>
      </c>
      <c r="E5" s="4">
        <f t="shared" si="1"/>
        <v>55.056179775280903</v>
      </c>
      <c r="F5" s="4">
        <f t="shared" si="2"/>
        <v>26.977528089887642</v>
      </c>
      <c r="G5" s="5">
        <f t="shared" si="3"/>
        <v>89</v>
      </c>
      <c r="H5" s="6">
        <v>5</v>
      </c>
      <c r="I5" s="6">
        <v>0</v>
      </c>
      <c r="J5" s="6">
        <v>3</v>
      </c>
      <c r="K5" s="6">
        <v>2</v>
      </c>
      <c r="L5" s="6">
        <v>2</v>
      </c>
      <c r="M5" s="7">
        <f t="shared" si="4"/>
        <v>12</v>
      </c>
    </row>
    <row r="6" spans="1:13" x14ac:dyDescent="0.25">
      <c r="A6" t="s">
        <v>43</v>
      </c>
      <c r="B6">
        <v>55</v>
      </c>
      <c r="C6">
        <v>59</v>
      </c>
      <c r="D6" s="3">
        <f t="shared" si="0"/>
        <v>25.5</v>
      </c>
      <c r="E6" s="4">
        <f t="shared" si="1"/>
        <v>48.245614035087719</v>
      </c>
      <c r="F6" s="4">
        <f t="shared" si="2"/>
        <v>26.535087719298247</v>
      </c>
      <c r="G6" s="5">
        <f t="shared" si="3"/>
        <v>114</v>
      </c>
      <c r="H6" s="6"/>
      <c r="I6" s="6">
        <v>0</v>
      </c>
      <c r="J6" s="6">
        <v>3</v>
      </c>
      <c r="K6" s="6">
        <v>1</v>
      </c>
      <c r="L6" s="6">
        <v>1</v>
      </c>
      <c r="M6" s="7">
        <f t="shared" si="4"/>
        <v>5</v>
      </c>
    </row>
    <row r="7" spans="1:13" x14ac:dyDescent="0.25">
      <c r="A7" t="s">
        <v>2</v>
      </c>
      <c r="B7">
        <v>41</v>
      </c>
      <c r="C7">
        <v>37</v>
      </c>
      <c r="D7" s="3">
        <f t="shared" si="0"/>
        <v>22.5</v>
      </c>
      <c r="E7" s="4">
        <f t="shared" si="1"/>
        <v>52.564102564102569</v>
      </c>
      <c r="F7" s="4">
        <f t="shared" si="2"/>
        <v>21.551282051282051</v>
      </c>
      <c r="G7" s="5">
        <f t="shared" si="3"/>
        <v>78</v>
      </c>
      <c r="H7" s="6"/>
      <c r="I7" s="6">
        <v>5</v>
      </c>
      <c r="J7" s="6">
        <v>2</v>
      </c>
      <c r="K7" s="6">
        <v>2</v>
      </c>
      <c r="L7" s="6">
        <v>2</v>
      </c>
      <c r="M7" s="7">
        <f t="shared" si="4"/>
        <v>11</v>
      </c>
    </row>
    <row r="8" spans="1:13" x14ac:dyDescent="0.25">
      <c r="A8" t="s">
        <v>1</v>
      </c>
      <c r="B8">
        <v>41</v>
      </c>
      <c r="C8">
        <v>40</v>
      </c>
      <c r="D8" s="3">
        <f t="shared" si="0"/>
        <v>21</v>
      </c>
      <c r="E8" s="4">
        <f t="shared" si="1"/>
        <v>50.617283950617285</v>
      </c>
      <c r="F8" s="4">
        <f t="shared" si="2"/>
        <v>20.753086419753085</v>
      </c>
      <c r="G8" s="5">
        <f t="shared" si="3"/>
        <v>81</v>
      </c>
      <c r="H8" s="6">
        <v>5</v>
      </c>
      <c r="I8" s="6">
        <v>0</v>
      </c>
      <c r="J8" s="6">
        <v>2</v>
      </c>
      <c r="K8" s="6">
        <v>1</v>
      </c>
      <c r="L8" s="6">
        <v>1</v>
      </c>
      <c r="M8" s="7">
        <f t="shared" si="4"/>
        <v>9</v>
      </c>
    </row>
    <row r="9" spans="1:13" x14ac:dyDescent="0.25">
      <c r="A9" t="s">
        <v>3</v>
      </c>
      <c r="B9">
        <v>32</v>
      </c>
      <c r="C9">
        <v>47</v>
      </c>
      <c r="D9" s="3">
        <f t="shared" si="0"/>
        <v>8.5</v>
      </c>
      <c r="E9" s="4">
        <f t="shared" si="1"/>
        <v>40.506329113924053</v>
      </c>
      <c r="F9" s="4">
        <f t="shared" si="2"/>
        <v>12.962025316455696</v>
      </c>
      <c r="G9" s="5">
        <f t="shared" si="3"/>
        <v>79</v>
      </c>
      <c r="H9" s="6"/>
      <c r="I9" s="6">
        <v>0</v>
      </c>
      <c r="J9" s="6">
        <v>2</v>
      </c>
      <c r="K9" s="6">
        <v>1</v>
      </c>
      <c r="L9" s="6">
        <v>1</v>
      </c>
      <c r="M9" s="7">
        <f t="shared" si="4"/>
        <v>4</v>
      </c>
    </row>
    <row r="10" spans="1:13" x14ac:dyDescent="0.25">
      <c r="A10" t="s">
        <v>45</v>
      </c>
      <c r="B10">
        <v>18</v>
      </c>
      <c r="C10">
        <v>26</v>
      </c>
      <c r="D10" s="3">
        <f t="shared" si="0"/>
        <v>5</v>
      </c>
      <c r="E10" s="4">
        <f t="shared" si="1"/>
        <v>40.909090909090914</v>
      </c>
      <c r="F10" s="4">
        <f t="shared" si="2"/>
        <v>7.3636363636363633</v>
      </c>
      <c r="G10" s="5">
        <f t="shared" si="3"/>
        <v>44</v>
      </c>
      <c r="H10" s="6"/>
      <c r="I10" s="6">
        <v>0</v>
      </c>
      <c r="J10" s="6">
        <v>1</v>
      </c>
      <c r="K10" s="6">
        <v>5</v>
      </c>
      <c r="L10" s="6">
        <v>1</v>
      </c>
      <c r="M10" s="7">
        <f t="shared" si="4"/>
        <v>7</v>
      </c>
    </row>
    <row r="11" spans="1:13" x14ac:dyDescent="0.25">
      <c r="A11" s="18">
        <v>911</v>
      </c>
      <c r="B11">
        <v>35</v>
      </c>
      <c r="C11">
        <v>61</v>
      </c>
      <c r="D11" s="3">
        <f t="shared" si="0"/>
        <v>4.5</v>
      </c>
      <c r="E11" s="4">
        <f t="shared" si="1"/>
        <v>36.458333333333329</v>
      </c>
      <c r="F11" s="4">
        <f t="shared" si="2"/>
        <v>12.760416666666666</v>
      </c>
      <c r="G11" s="5">
        <f t="shared" si="3"/>
        <v>96</v>
      </c>
      <c r="H11" s="6"/>
      <c r="I11" s="6">
        <v>0</v>
      </c>
      <c r="J11" s="6">
        <v>1</v>
      </c>
      <c r="K11" s="6">
        <v>1</v>
      </c>
      <c r="L11" s="6">
        <v>1</v>
      </c>
      <c r="M11" s="7">
        <f t="shared" si="4"/>
        <v>3</v>
      </c>
    </row>
    <row r="12" spans="1:13" x14ac:dyDescent="0.25">
      <c r="A12" t="s">
        <v>4</v>
      </c>
      <c r="B12">
        <v>0</v>
      </c>
      <c r="C12">
        <v>1</v>
      </c>
      <c r="D12" s="3">
        <f t="shared" si="0"/>
        <v>-0.5</v>
      </c>
      <c r="E12" s="4">
        <f t="shared" si="1"/>
        <v>0</v>
      </c>
      <c r="F12" s="4">
        <f t="shared" si="2"/>
        <v>0</v>
      </c>
      <c r="G12" s="5">
        <f t="shared" si="3"/>
        <v>1</v>
      </c>
      <c r="H12" s="6"/>
      <c r="I12" s="6">
        <v>0</v>
      </c>
      <c r="J12" s="6"/>
      <c r="K12" s="6"/>
      <c r="L12" s="6"/>
      <c r="M12" s="7">
        <f t="shared" si="4"/>
        <v>0</v>
      </c>
    </row>
  </sheetData>
  <sortState ref="A2:M12">
    <sortCondition descending="1" ref="D2:D1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T44" sqref="T44"/>
    </sheetView>
  </sheetViews>
  <sheetFormatPr defaultRowHeight="15" x14ac:dyDescent="0.25"/>
  <cols>
    <col min="1" max="1" width="17.140625" customWidth="1"/>
    <col min="2" max="4" width="4.7109375" customWidth="1"/>
    <col min="5" max="7" width="6.7109375" customWidth="1"/>
    <col min="8" max="8" width="3.7109375" customWidth="1"/>
    <col min="9" max="9" width="7.5703125" customWidth="1"/>
    <col min="10" max="13" width="3.7109375" customWidth="1"/>
  </cols>
  <sheetData>
    <row r="1" spans="1:18" ht="95.25" customHeight="1" x14ac:dyDescent="0.25">
      <c r="B1" s="1" t="s">
        <v>13</v>
      </c>
      <c r="C1" s="1" t="s">
        <v>14</v>
      </c>
      <c r="D1" s="1" t="s">
        <v>12</v>
      </c>
      <c r="E1" s="1" t="s">
        <v>11</v>
      </c>
      <c r="F1" s="1" t="s">
        <v>15</v>
      </c>
      <c r="G1" s="1" t="s">
        <v>16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21</v>
      </c>
      <c r="R1" s="1"/>
    </row>
    <row r="2" spans="1:18" x14ac:dyDescent="0.25">
      <c r="A2" t="s">
        <v>46</v>
      </c>
      <c r="B2">
        <v>56</v>
      </c>
      <c r="C2">
        <v>47</v>
      </c>
      <c r="D2" s="3">
        <f t="shared" ref="D2:D12" si="0">B2-C2/2</f>
        <v>32.5</v>
      </c>
      <c r="E2" s="4">
        <f t="shared" ref="E2:E12" si="1">B2/(B2+C2)*100</f>
        <v>54.368932038834949</v>
      </c>
      <c r="F2" s="4">
        <f t="shared" ref="F2:F12" si="2">B2*B2/(B2+C2)</f>
        <v>30.446601941747574</v>
      </c>
      <c r="G2" s="5">
        <f t="shared" ref="G2:G12" si="3">B2+C2</f>
        <v>103</v>
      </c>
      <c r="H2" s="6"/>
      <c r="I2" s="6">
        <f t="shared" ref="I2:I12" si="4">IF(H2&gt;0,0,IF(B2&lt;C2,0,5))</f>
        <v>5</v>
      </c>
      <c r="J2" s="6">
        <v>10</v>
      </c>
      <c r="K2" s="6">
        <v>2</v>
      </c>
      <c r="L2" s="6">
        <v>2</v>
      </c>
      <c r="M2" s="7">
        <f t="shared" ref="M2:M12" si="5">SUM(H2:L2)</f>
        <v>19</v>
      </c>
    </row>
    <row r="3" spans="1:18" x14ac:dyDescent="0.25">
      <c r="A3" t="s">
        <v>5</v>
      </c>
      <c r="B3">
        <v>55</v>
      </c>
      <c r="C3">
        <v>47</v>
      </c>
      <c r="D3" s="3">
        <f t="shared" si="0"/>
        <v>31.5</v>
      </c>
      <c r="E3" s="4">
        <f t="shared" si="1"/>
        <v>53.921568627450981</v>
      </c>
      <c r="F3" s="4">
        <f t="shared" si="2"/>
        <v>29.656862745098039</v>
      </c>
      <c r="G3" s="5">
        <f t="shared" si="3"/>
        <v>102</v>
      </c>
      <c r="H3" s="6"/>
      <c r="I3" s="6">
        <f t="shared" si="4"/>
        <v>5</v>
      </c>
      <c r="J3" s="6">
        <v>6</v>
      </c>
      <c r="K3" s="6">
        <v>1</v>
      </c>
      <c r="L3" s="6">
        <v>2</v>
      </c>
      <c r="M3" s="7">
        <f t="shared" si="5"/>
        <v>14</v>
      </c>
    </row>
    <row r="4" spans="1:18" x14ac:dyDescent="0.25">
      <c r="A4" t="s">
        <v>43</v>
      </c>
      <c r="B4">
        <v>51</v>
      </c>
      <c r="C4">
        <v>40</v>
      </c>
      <c r="D4" s="3">
        <f t="shared" si="0"/>
        <v>31</v>
      </c>
      <c r="E4" s="4">
        <f t="shared" si="1"/>
        <v>56.043956043956044</v>
      </c>
      <c r="F4" s="4">
        <f t="shared" si="2"/>
        <v>28.582417582417584</v>
      </c>
      <c r="G4" s="5">
        <f t="shared" si="3"/>
        <v>91</v>
      </c>
      <c r="H4" s="6">
        <v>5</v>
      </c>
      <c r="I4" s="6">
        <f t="shared" si="4"/>
        <v>0</v>
      </c>
      <c r="J4" s="6">
        <v>4</v>
      </c>
      <c r="K4" s="6">
        <v>3</v>
      </c>
      <c r="L4" s="6">
        <v>3</v>
      </c>
      <c r="M4" s="7">
        <f t="shared" si="5"/>
        <v>15</v>
      </c>
    </row>
    <row r="5" spans="1:18" x14ac:dyDescent="0.25">
      <c r="A5" t="s">
        <v>44</v>
      </c>
      <c r="B5">
        <v>60</v>
      </c>
      <c r="C5">
        <v>61</v>
      </c>
      <c r="D5" s="3">
        <f t="shared" si="0"/>
        <v>29.5</v>
      </c>
      <c r="E5" s="4">
        <f t="shared" si="1"/>
        <v>49.586776859504134</v>
      </c>
      <c r="F5" s="4">
        <f t="shared" si="2"/>
        <v>29.75206611570248</v>
      </c>
      <c r="G5" s="5">
        <f t="shared" si="3"/>
        <v>121</v>
      </c>
      <c r="H5" s="6"/>
      <c r="I5" s="6">
        <f t="shared" si="4"/>
        <v>0</v>
      </c>
      <c r="J5" s="6">
        <v>3</v>
      </c>
      <c r="K5" s="6">
        <v>1</v>
      </c>
      <c r="L5" s="6">
        <v>1</v>
      </c>
      <c r="M5" s="7">
        <f t="shared" si="5"/>
        <v>5</v>
      </c>
    </row>
    <row r="6" spans="1:18" x14ac:dyDescent="0.25">
      <c r="A6" t="s">
        <v>2</v>
      </c>
      <c r="B6">
        <v>44</v>
      </c>
      <c r="C6">
        <v>33</v>
      </c>
      <c r="D6" s="3">
        <f t="shared" si="0"/>
        <v>27.5</v>
      </c>
      <c r="E6" s="4">
        <f t="shared" si="1"/>
        <v>57.142857142857139</v>
      </c>
      <c r="F6" s="4">
        <f t="shared" si="2"/>
        <v>25.142857142857142</v>
      </c>
      <c r="G6" s="5">
        <f t="shared" si="3"/>
        <v>77</v>
      </c>
      <c r="H6" s="6">
        <v>5</v>
      </c>
      <c r="I6" s="6">
        <f t="shared" si="4"/>
        <v>0</v>
      </c>
      <c r="J6" s="6">
        <v>3</v>
      </c>
      <c r="K6" s="6">
        <v>5</v>
      </c>
      <c r="L6" s="6">
        <v>5</v>
      </c>
      <c r="M6" s="7">
        <f t="shared" si="5"/>
        <v>18</v>
      </c>
    </row>
    <row r="7" spans="1:18" x14ac:dyDescent="0.25">
      <c r="A7" t="s">
        <v>45</v>
      </c>
      <c r="B7">
        <v>51</v>
      </c>
      <c r="C7">
        <v>49</v>
      </c>
      <c r="D7" s="3">
        <f t="shared" si="0"/>
        <v>26.5</v>
      </c>
      <c r="E7" s="4">
        <f t="shared" si="1"/>
        <v>51</v>
      </c>
      <c r="F7" s="4">
        <f t="shared" si="2"/>
        <v>26.01</v>
      </c>
      <c r="G7" s="5">
        <f t="shared" si="3"/>
        <v>100</v>
      </c>
      <c r="H7" s="6">
        <v>5</v>
      </c>
      <c r="I7" s="6">
        <f t="shared" si="4"/>
        <v>0</v>
      </c>
      <c r="J7" s="6">
        <v>2</v>
      </c>
      <c r="K7" s="6">
        <v>1</v>
      </c>
      <c r="L7" s="6">
        <v>2</v>
      </c>
      <c r="M7" s="7">
        <f t="shared" si="5"/>
        <v>10</v>
      </c>
    </row>
    <row r="8" spans="1:18" x14ac:dyDescent="0.25">
      <c r="A8" t="s">
        <v>3</v>
      </c>
      <c r="B8">
        <v>39</v>
      </c>
      <c r="C8">
        <v>43</v>
      </c>
      <c r="D8" s="3">
        <f t="shared" si="0"/>
        <v>17.5</v>
      </c>
      <c r="E8" s="4">
        <f t="shared" si="1"/>
        <v>47.560975609756099</v>
      </c>
      <c r="F8" s="4">
        <f t="shared" si="2"/>
        <v>18.548780487804876</v>
      </c>
      <c r="G8" s="5">
        <f t="shared" si="3"/>
        <v>82</v>
      </c>
      <c r="H8" s="6">
        <v>5</v>
      </c>
      <c r="I8" s="6">
        <f t="shared" si="4"/>
        <v>0</v>
      </c>
      <c r="J8" s="6">
        <v>2</v>
      </c>
      <c r="K8" s="6">
        <v>2</v>
      </c>
      <c r="L8" s="6">
        <v>1</v>
      </c>
      <c r="M8" s="7">
        <f t="shared" si="5"/>
        <v>10</v>
      </c>
    </row>
    <row r="9" spans="1:18" x14ac:dyDescent="0.25">
      <c r="A9" t="s">
        <v>1</v>
      </c>
      <c r="B9">
        <v>35</v>
      </c>
      <c r="C9">
        <v>55</v>
      </c>
      <c r="D9" s="3">
        <f t="shared" si="0"/>
        <v>7.5</v>
      </c>
      <c r="E9" s="4">
        <f t="shared" si="1"/>
        <v>38.888888888888893</v>
      </c>
      <c r="F9" s="4">
        <f t="shared" si="2"/>
        <v>13.611111111111111</v>
      </c>
      <c r="G9" s="5">
        <f t="shared" si="3"/>
        <v>90</v>
      </c>
      <c r="H9" s="6"/>
      <c r="I9" s="6">
        <f t="shared" si="4"/>
        <v>0</v>
      </c>
      <c r="J9" s="6">
        <v>2</v>
      </c>
      <c r="K9" s="6">
        <v>1</v>
      </c>
      <c r="L9" s="6">
        <v>1</v>
      </c>
      <c r="M9" s="7">
        <f t="shared" si="5"/>
        <v>4</v>
      </c>
    </row>
    <row r="10" spans="1:18" x14ac:dyDescent="0.25">
      <c r="A10" s="18">
        <v>911</v>
      </c>
      <c r="B10">
        <v>24</v>
      </c>
      <c r="C10">
        <v>43</v>
      </c>
      <c r="D10" s="3">
        <f t="shared" si="0"/>
        <v>2.5</v>
      </c>
      <c r="E10" s="4">
        <f t="shared" si="1"/>
        <v>35.820895522388057</v>
      </c>
      <c r="F10" s="4">
        <f t="shared" si="2"/>
        <v>8.5970149253731343</v>
      </c>
      <c r="G10" s="5">
        <f t="shared" si="3"/>
        <v>67</v>
      </c>
      <c r="H10" s="6">
        <v>5</v>
      </c>
      <c r="I10" s="6">
        <f t="shared" si="4"/>
        <v>0</v>
      </c>
      <c r="J10" s="6">
        <v>1</v>
      </c>
      <c r="K10" s="6">
        <v>2</v>
      </c>
      <c r="L10" s="6">
        <v>1</v>
      </c>
      <c r="M10" s="7">
        <f t="shared" si="5"/>
        <v>9</v>
      </c>
    </row>
    <row r="11" spans="1:18" x14ac:dyDescent="0.25">
      <c r="A11" t="s">
        <v>0</v>
      </c>
      <c r="B11">
        <v>0</v>
      </c>
      <c r="C11">
        <v>1</v>
      </c>
      <c r="D11" s="3">
        <f t="shared" si="0"/>
        <v>-0.5</v>
      </c>
      <c r="E11" s="4">
        <f t="shared" si="1"/>
        <v>0</v>
      </c>
      <c r="F11" s="4">
        <f t="shared" si="2"/>
        <v>0</v>
      </c>
      <c r="G11" s="5">
        <f t="shared" si="3"/>
        <v>1</v>
      </c>
      <c r="H11" s="6"/>
      <c r="I11" s="6">
        <f t="shared" si="4"/>
        <v>0</v>
      </c>
      <c r="J11" s="6"/>
      <c r="K11" s="6"/>
      <c r="L11" s="6"/>
      <c r="M11" s="7">
        <f t="shared" si="5"/>
        <v>0</v>
      </c>
    </row>
    <row r="12" spans="1:18" x14ac:dyDescent="0.25">
      <c r="A12" t="s">
        <v>4</v>
      </c>
      <c r="B12">
        <v>0</v>
      </c>
      <c r="C12">
        <v>1</v>
      </c>
      <c r="D12" s="3">
        <f t="shared" si="0"/>
        <v>-0.5</v>
      </c>
      <c r="E12" s="4">
        <f t="shared" si="1"/>
        <v>0</v>
      </c>
      <c r="F12" s="4">
        <f t="shared" si="2"/>
        <v>0</v>
      </c>
      <c r="G12" s="5">
        <f t="shared" si="3"/>
        <v>1</v>
      </c>
      <c r="H12" s="6"/>
      <c r="I12" s="6">
        <f t="shared" si="4"/>
        <v>0</v>
      </c>
      <c r="J12" s="6"/>
      <c r="K12" s="6"/>
      <c r="L12" s="6"/>
      <c r="M12" s="7">
        <f t="shared" si="5"/>
        <v>0</v>
      </c>
    </row>
    <row r="13" spans="1:18" x14ac:dyDescent="0.25">
      <c r="D13" s="11"/>
      <c r="E13" s="19"/>
      <c r="F13" s="19"/>
      <c r="G13" s="20"/>
      <c r="H13" s="11"/>
      <c r="I13" s="11"/>
      <c r="J13" s="11"/>
      <c r="K13" s="11"/>
      <c r="L13" s="11"/>
      <c r="M13" s="11"/>
    </row>
    <row r="14" spans="1:18" x14ac:dyDescent="0.25">
      <c r="D14" s="11"/>
      <c r="E14" s="19"/>
      <c r="F14" s="19"/>
      <c r="G14" s="20"/>
      <c r="H14" s="11"/>
      <c r="I14" s="11"/>
      <c r="J14" s="11"/>
      <c r="K14" s="11"/>
      <c r="L14" s="11"/>
      <c r="M14" s="11"/>
    </row>
    <row r="15" spans="1:18" x14ac:dyDescent="0.25">
      <c r="D15" s="11"/>
      <c r="E15" s="19"/>
      <c r="F15" s="19"/>
      <c r="G15" s="20"/>
      <c r="H15" s="11"/>
      <c r="I15" s="11"/>
      <c r="J15" s="11"/>
      <c r="K15" s="11"/>
      <c r="L15" s="11"/>
      <c r="M15" s="11"/>
    </row>
    <row r="16" spans="1:18" x14ac:dyDescent="0.25">
      <c r="D16" s="11"/>
      <c r="E16" s="19"/>
      <c r="F16" s="19"/>
      <c r="G16" s="20"/>
      <c r="H16" s="11"/>
      <c r="I16" s="11"/>
      <c r="J16" s="11"/>
      <c r="K16" s="11"/>
      <c r="L16" s="11"/>
      <c r="M16" s="11"/>
    </row>
    <row r="17" spans="4:13" x14ac:dyDescent="0.25">
      <c r="D17" s="11"/>
      <c r="E17" s="19"/>
      <c r="F17" s="19"/>
      <c r="G17" s="20"/>
      <c r="H17" s="11"/>
      <c r="I17" s="11"/>
      <c r="J17" s="11"/>
      <c r="K17" s="11"/>
      <c r="L17" s="11"/>
      <c r="M17" s="11"/>
    </row>
    <row r="18" spans="4:13" x14ac:dyDescent="0.25">
      <c r="D18" s="11"/>
      <c r="E18" s="19"/>
      <c r="F18" s="19"/>
      <c r="G18" s="20"/>
      <c r="H18" s="11"/>
      <c r="I18" s="11"/>
      <c r="J18" s="11"/>
      <c r="K18" s="11"/>
      <c r="L18" s="11"/>
      <c r="M18" s="11"/>
    </row>
    <row r="19" spans="4:13" x14ac:dyDescent="0.25">
      <c r="D19" s="11"/>
      <c r="E19" s="19"/>
      <c r="F19" s="19"/>
      <c r="G19" s="20"/>
      <c r="H19" s="11"/>
      <c r="I19" s="11"/>
      <c r="J19" s="11"/>
      <c r="K19" s="11"/>
      <c r="L19" s="11"/>
      <c r="M19" s="11"/>
    </row>
    <row r="20" spans="4:13" x14ac:dyDescent="0.25">
      <c r="D20" s="11"/>
      <c r="E20" s="19"/>
      <c r="F20" s="19"/>
      <c r="G20" s="20"/>
      <c r="H20" s="11"/>
      <c r="I20" s="11"/>
      <c r="J20" s="11"/>
      <c r="K20" s="11"/>
      <c r="L20" s="11"/>
      <c r="M20" s="11"/>
    </row>
    <row r="21" spans="4:13" x14ac:dyDescent="0.25">
      <c r="D21" s="11"/>
      <c r="E21" s="19"/>
      <c r="F21" s="19"/>
      <c r="G21" s="20"/>
      <c r="H21" s="11"/>
      <c r="I21" s="11"/>
      <c r="J21" s="11"/>
      <c r="K21" s="11"/>
      <c r="L21" s="11"/>
      <c r="M21" s="11"/>
    </row>
    <row r="22" spans="4:13" x14ac:dyDescent="0.25">
      <c r="D22" s="11"/>
      <c r="E22" s="19"/>
      <c r="F22" s="19"/>
      <c r="G22" s="20"/>
      <c r="H22" s="11"/>
      <c r="I22" s="11"/>
      <c r="J22" s="11"/>
      <c r="K22" s="11"/>
      <c r="L22" s="11"/>
      <c r="M22" s="11"/>
    </row>
    <row r="23" spans="4:13" x14ac:dyDescent="0.25">
      <c r="D23" s="11"/>
      <c r="E23" s="19"/>
      <c r="F23" s="19"/>
      <c r="G23" s="20"/>
      <c r="H23" s="11"/>
      <c r="I23" s="11"/>
      <c r="J23" s="11"/>
      <c r="K23" s="11"/>
      <c r="L23" s="11"/>
      <c r="M23" s="11"/>
    </row>
    <row r="24" spans="4:13" x14ac:dyDescent="0.25">
      <c r="D24" s="11"/>
      <c r="E24" s="19"/>
      <c r="F24" s="19"/>
      <c r="G24" s="20"/>
      <c r="H24" s="11"/>
      <c r="I24" s="11"/>
      <c r="J24" s="11"/>
      <c r="K24" s="11"/>
      <c r="L24" s="11"/>
      <c r="M24" s="11"/>
    </row>
    <row r="25" spans="4:13" x14ac:dyDescent="0.25">
      <c r="D25" s="11"/>
      <c r="E25" s="19"/>
      <c r="F25" s="19"/>
      <c r="G25" s="20"/>
      <c r="H25" s="11"/>
      <c r="I25" s="11"/>
      <c r="J25" s="11"/>
      <c r="K25" s="11"/>
      <c r="L25" s="11"/>
      <c r="M25" s="11"/>
    </row>
    <row r="26" spans="4:13" x14ac:dyDescent="0.25">
      <c r="D26" s="11"/>
      <c r="E26" s="19"/>
      <c r="F26" s="19"/>
      <c r="G26" s="20"/>
      <c r="H26" s="11"/>
      <c r="I26" s="11"/>
      <c r="J26" s="11"/>
      <c r="K26" s="11"/>
      <c r="L26" s="11"/>
      <c r="M26" s="11"/>
    </row>
    <row r="27" spans="4:13" x14ac:dyDescent="0.25">
      <c r="D27" s="11"/>
      <c r="E27" s="19"/>
      <c r="F27" s="19"/>
      <c r="G27" s="20"/>
      <c r="H27" s="11"/>
      <c r="I27" s="11"/>
      <c r="J27" s="11"/>
      <c r="K27" s="11"/>
      <c r="L27" s="11"/>
      <c r="M27" s="11"/>
    </row>
  </sheetData>
  <sortState ref="A2:M12">
    <sortCondition descending="1" ref="D2:D1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R44" sqref="R43:R44"/>
    </sheetView>
  </sheetViews>
  <sheetFormatPr defaultRowHeight="15" x14ac:dyDescent="0.25"/>
  <cols>
    <col min="1" max="1" width="17.140625" customWidth="1"/>
    <col min="2" max="4" width="4.7109375" customWidth="1"/>
    <col min="5" max="7" width="6.7109375" customWidth="1"/>
    <col min="8" max="8" width="3.7109375" customWidth="1"/>
    <col min="9" max="9" width="6.7109375" customWidth="1"/>
    <col min="10" max="13" width="3.7109375" customWidth="1"/>
  </cols>
  <sheetData>
    <row r="1" spans="1:13" ht="95.25" customHeight="1" x14ac:dyDescent="0.25">
      <c r="B1" s="1" t="s">
        <v>13</v>
      </c>
      <c r="C1" s="1" t="s">
        <v>14</v>
      </c>
      <c r="D1" s="1" t="s">
        <v>12</v>
      </c>
      <c r="E1" s="1" t="s">
        <v>11</v>
      </c>
      <c r="F1" s="1" t="s">
        <v>15</v>
      </c>
      <c r="G1" s="1" t="s">
        <v>16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21</v>
      </c>
    </row>
    <row r="2" spans="1:13" x14ac:dyDescent="0.25">
      <c r="A2" t="s">
        <v>5</v>
      </c>
      <c r="B2" s="15">
        <v>68</v>
      </c>
      <c r="C2" s="2">
        <v>37</v>
      </c>
      <c r="D2" s="3">
        <f t="shared" ref="D2:D12" si="0">B2-C2/2</f>
        <v>49.5</v>
      </c>
      <c r="E2" s="4">
        <f t="shared" ref="E2:E12" si="1">B2/(B2+C2)*100</f>
        <v>64.761904761904759</v>
      </c>
      <c r="F2" s="4">
        <f t="shared" ref="F2:F12" si="2">B2*B2/(B2+C2)</f>
        <v>44.038095238095238</v>
      </c>
      <c r="G2" s="5">
        <f t="shared" ref="G2:G12" si="3">B2+C2</f>
        <v>105</v>
      </c>
      <c r="H2" s="6">
        <v>5</v>
      </c>
      <c r="I2" s="6">
        <f t="shared" ref="I2:I12" si="4">IF(H2&gt;0,0,IF(B2&lt;C2,0,5))</f>
        <v>0</v>
      </c>
      <c r="J2" s="6">
        <v>10</v>
      </c>
      <c r="K2" s="6">
        <v>3</v>
      </c>
      <c r="L2" s="6">
        <v>5</v>
      </c>
      <c r="M2" s="7">
        <f t="shared" ref="M2:M12" si="5">SUM(H2:L2)</f>
        <v>23</v>
      </c>
    </row>
    <row r="3" spans="1:13" x14ac:dyDescent="0.25">
      <c r="A3" t="s">
        <v>46</v>
      </c>
      <c r="B3" s="15">
        <v>67</v>
      </c>
      <c r="C3" s="2">
        <v>48</v>
      </c>
      <c r="D3" s="3">
        <f t="shared" si="0"/>
        <v>43</v>
      </c>
      <c r="E3" s="4">
        <f t="shared" si="1"/>
        <v>58.260869565217391</v>
      </c>
      <c r="F3" s="4">
        <f t="shared" si="2"/>
        <v>39.03478260869565</v>
      </c>
      <c r="G3" s="5">
        <f t="shared" si="3"/>
        <v>115</v>
      </c>
      <c r="H3" s="6">
        <v>5</v>
      </c>
      <c r="I3" s="6">
        <f t="shared" si="4"/>
        <v>0</v>
      </c>
      <c r="J3" s="6">
        <v>6</v>
      </c>
      <c r="K3" s="6">
        <v>2</v>
      </c>
      <c r="L3" s="6">
        <v>2</v>
      </c>
      <c r="M3" s="7">
        <f t="shared" si="5"/>
        <v>15</v>
      </c>
    </row>
    <row r="4" spans="1:13" x14ac:dyDescent="0.25">
      <c r="A4" t="s">
        <v>2</v>
      </c>
      <c r="B4" s="15">
        <v>47</v>
      </c>
      <c r="C4" s="2">
        <v>27</v>
      </c>
      <c r="D4" s="3">
        <f t="shared" si="0"/>
        <v>33.5</v>
      </c>
      <c r="E4" s="4">
        <f t="shared" si="1"/>
        <v>63.513513513513509</v>
      </c>
      <c r="F4" s="4">
        <f t="shared" si="2"/>
        <v>29.851351351351351</v>
      </c>
      <c r="G4" s="5">
        <f t="shared" si="3"/>
        <v>74</v>
      </c>
      <c r="H4" s="6">
        <v>5</v>
      </c>
      <c r="I4" s="6">
        <f t="shared" si="4"/>
        <v>0</v>
      </c>
      <c r="J4" s="6">
        <v>4</v>
      </c>
      <c r="K4" s="6">
        <v>5</v>
      </c>
      <c r="L4" s="6">
        <v>3</v>
      </c>
      <c r="M4" s="7">
        <f t="shared" si="5"/>
        <v>17</v>
      </c>
    </row>
    <row r="5" spans="1:13" x14ac:dyDescent="0.25">
      <c r="A5" t="s">
        <v>44</v>
      </c>
      <c r="B5" s="15">
        <v>56</v>
      </c>
      <c r="C5" s="2">
        <v>53</v>
      </c>
      <c r="D5" s="3">
        <f t="shared" si="0"/>
        <v>29.5</v>
      </c>
      <c r="E5" s="4">
        <f t="shared" si="1"/>
        <v>51.37614678899083</v>
      </c>
      <c r="F5" s="4">
        <f t="shared" si="2"/>
        <v>28.770642201834864</v>
      </c>
      <c r="G5" s="5">
        <f t="shared" si="3"/>
        <v>109</v>
      </c>
      <c r="H5" s="6"/>
      <c r="I5" s="6">
        <f t="shared" si="4"/>
        <v>5</v>
      </c>
      <c r="J5" s="6">
        <v>3</v>
      </c>
      <c r="K5" s="6">
        <v>1</v>
      </c>
      <c r="L5" s="6">
        <v>2</v>
      </c>
      <c r="M5" s="7">
        <f t="shared" si="5"/>
        <v>11</v>
      </c>
    </row>
    <row r="6" spans="1:13" x14ac:dyDescent="0.25">
      <c r="A6" t="s">
        <v>3</v>
      </c>
      <c r="B6" s="15">
        <v>46</v>
      </c>
      <c r="C6" s="2">
        <v>54</v>
      </c>
      <c r="D6" s="3">
        <f t="shared" si="0"/>
        <v>19</v>
      </c>
      <c r="E6" s="4">
        <f t="shared" si="1"/>
        <v>46</v>
      </c>
      <c r="F6" s="4">
        <f t="shared" si="2"/>
        <v>21.16</v>
      </c>
      <c r="G6" s="5">
        <f t="shared" si="3"/>
        <v>100</v>
      </c>
      <c r="H6" s="6">
        <v>5</v>
      </c>
      <c r="I6" s="6">
        <f t="shared" si="4"/>
        <v>0</v>
      </c>
      <c r="J6" s="6">
        <v>2</v>
      </c>
      <c r="K6" s="6">
        <v>1</v>
      </c>
      <c r="L6" s="6">
        <v>1</v>
      </c>
      <c r="M6" s="7">
        <f t="shared" si="5"/>
        <v>9</v>
      </c>
    </row>
    <row r="7" spans="1:13" x14ac:dyDescent="0.25">
      <c r="A7" t="s">
        <v>43</v>
      </c>
      <c r="B7" s="15">
        <v>44</v>
      </c>
      <c r="C7" s="2">
        <v>50</v>
      </c>
      <c r="D7" s="3">
        <f t="shared" si="0"/>
        <v>19</v>
      </c>
      <c r="E7" s="4">
        <f t="shared" si="1"/>
        <v>46.808510638297875</v>
      </c>
      <c r="F7" s="4">
        <f t="shared" si="2"/>
        <v>20.595744680851062</v>
      </c>
      <c r="G7" s="5">
        <f t="shared" si="3"/>
        <v>94</v>
      </c>
      <c r="H7" s="6">
        <v>5</v>
      </c>
      <c r="I7" s="6">
        <f t="shared" si="4"/>
        <v>0</v>
      </c>
      <c r="J7" s="6">
        <v>3</v>
      </c>
      <c r="K7" s="6">
        <v>2</v>
      </c>
      <c r="L7" s="6">
        <v>2</v>
      </c>
      <c r="M7" s="7">
        <f t="shared" si="5"/>
        <v>12</v>
      </c>
    </row>
    <row r="8" spans="1:13" x14ac:dyDescent="0.25">
      <c r="A8" s="18">
        <v>911</v>
      </c>
      <c r="B8" s="15">
        <v>43</v>
      </c>
      <c r="C8" s="2">
        <v>50</v>
      </c>
      <c r="D8" s="3">
        <f t="shared" si="0"/>
        <v>18</v>
      </c>
      <c r="E8" s="4">
        <f t="shared" si="1"/>
        <v>46.236559139784944</v>
      </c>
      <c r="F8" s="4">
        <f t="shared" si="2"/>
        <v>19.881720430107528</v>
      </c>
      <c r="G8" s="5">
        <f t="shared" si="3"/>
        <v>93</v>
      </c>
      <c r="H8" s="6"/>
      <c r="I8" s="6">
        <f t="shared" si="4"/>
        <v>0</v>
      </c>
      <c r="J8" s="6">
        <v>2</v>
      </c>
      <c r="K8" s="6">
        <v>1</v>
      </c>
      <c r="L8" s="6">
        <v>1</v>
      </c>
      <c r="M8" s="7">
        <f t="shared" si="5"/>
        <v>4</v>
      </c>
    </row>
    <row r="9" spans="1:13" x14ac:dyDescent="0.25">
      <c r="A9" t="s">
        <v>0</v>
      </c>
      <c r="B9" s="15">
        <v>48</v>
      </c>
      <c r="C9" s="2">
        <v>66</v>
      </c>
      <c r="D9" s="3">
        <f t="shared" si="0"/>
        <v>15</v>
      </c>
      <c r="E9" s="4">
        <f t="shared" si="1"/>
        <v>42.105263157894733</v>
      </c>
      <c r="F9" s="4">
        <f t="shared" si="2"/>
        <v>20.210526315789473</v>
      </c>
      <c r="G9" s="5">
        <f t="shared" si="3"/>
        <v>114</v>
      </c>
      <c r="H9" s="6"/>
      <c r="I9" s="6">
        <f t="shared" si="4"/>
        <v>0</v>
      </c>
      <c r="J9" s="6">
        <v>2</v>
      </c>
      <c r="K9" s="6">
        <v>1</v>
      </c>
      <c r="L9" s="6">
        <v>1</v>
      </c>
      <c r="M9" s="7">
        <f t="shared" si="5"/>
        <v>4</v>
      </c>
    </row>
    <row r="10" spans="1:13" x14ac:dyDescent="0.25">
      <c r="A10" t="s">
        <v>1</v>
      </c>
      <c r="B10" s="15">
        <v>35</v>
      </c>
      <c r="C10" s="2">
        <v>45</v>
      </c>
      <c r="D10" s="3">
        <f t="shared" si="0"/>
        <v>12.5</v>
      </c>
      <c r="E10" s="4">
        <f t="shared" si="1"/>
        <v>43.75</v>
      </c>
      <c r="F10" s="4">
        <f t="shared" si="2"/>
        <v>15.3125</v>
      </c>
      <c r="G10" s="5">
        <f t="shared" si="3"/>
        <v>80</v>
      </c>
      <c r="H10" s="6"/>
      <c r="I10" s="6">
        <f t="shared" si="4"/>
        <v>0</v>
      </c>
      <c r="J10" s="6">
        <v>1</v>
      </c>
      <c r="K10" s="6">
        <v>2</v>
      </c>
      <c r="L10" s="6">
        <v>1</v>
      </c>
      <c r="M10" s="7">
        <f t="shared" si="5"/>
        <v>4</v>
      </c>
    </row>
    <row r="11" spans="1:13" x14ac:dyDescent="0.25">
      <c r="A11" t="s">
        <v>4</v>
      </c>
      <c r="B11" s="15">
        <v>31</v>
      </c>
      <c r="C11" s="2">
        <v>58</v>
      </c>
      <c r="D11" s="3">
        <f t="shared" si="0"/>
        <v>2</v>
      </c>
      <c r="E11" s="4">
        <f t="shared" si="1"/>
        <v>34.831460674157306</v>
      </c>
      <c r="F11" s="4">
        <f t="shared" si="2"/>
        <v>10.797752808988765</v>
      </c>
      <c r="G11" s="5">
        <f t="shared" si="3"/>
        <v>89</v>
      </c>
      <c r="H11" s="6"/>
      <c r="I11" s="6">
        <f t="shared" si="4"/>
        <v>0</v>
      </c>
      <c r="J11" s="6">
        <v>1</v>
      </c>
      <c r="K11" s="6">
        <v>1</v>
      </c>
      <c r="L11" s="6">
        <v>1</v>
      </c>
      <c r="M11" s="7">
        <f t="shared" si="5"/>
        <v>3</v>
      </c>
    </row>
    <row r="12" spans="1:13" x14ac:dyDescent="0.25">
      <c r="A12" t="s">
        <v>45</v>
      </c>
      <c r="B12" s="15">
        <v>0</v>
      </c>
      <c r="C12" s="2">
        <v>1</v>
      </c>
      <c r="D12" s="3">
        <f t="shared" si="0"/>
        <v>-0.5</v>
      </c>
      <c r="E12" s="4">
        <f t="shared" si="1"/>
        <v>0</v>
      </c>
      <c r="F12" s="4">
        <f t="shared" si="2"/>
        <v>0</v>
      </c>
      <c r="G12" s="5">
        <f t="shared" si="3"/>
        <v>1</v>
      </c>
      <c r="H12" s="6"/>
      <c r="I12" s="6">
        <f t="shared" si="4"/>
        <v>0</v>
      </c>
      <c r="J12" s="6"/>
      <c r="K12" s="6">
        <v>0</v>
      </c>
      <c r="L12" s="6"/>
      <c r="M12" s="7">
        <f t="shared" si="5"/>
        <v>0</v>
      </c>
    </row>
    <row r="13" spans="1:13" x14ac:dyDescent="0.25">
      <c r="B13" s="15"/>
      <c r="C13" s="2"/>
      <c r="D13" s="11"/>
      <c r="E13" s="19"/>
      <c r="F13" s="19"/>
      <c r="G13" s="20"/>
      <c r="H13" s="11"/>
      <c r="I13" s="11"/>
      <c r="J13" s="11"/>
      <c r="K13" s="11"/>
      <c r="L13" s="11"/>
      <c r="M13" s="11"/>
    </row>
    <row r="14" spans="1:13" x14ac:dyDescent="0.25">
      <c r="B14" s="15"/>
      <c r="C14" s="2"/>
      <c r="D14" s="11"/>
      <c r="E14" s="19"/>
      <c r="F14" s="19"/>
      <c r="G14" s="20"/>
      <c r="H14" s="11"/>
      <c r="I14" s="11"/>
      <c r="J14" s="11"/>
      <c r="K14" s="11"/>
      <c r="L14" s="11"/>
      <c r="M14" s="11"/>
    </row>
    <row r="15" spans="1:13" x14ac:dyDescent="0.25">
      <c r="B15" s="15"/>
      <c r="C15" s="2"/>
      <c r="D15" s="11"/>
      <c r="E15" s="19"/>
      <c r="F15" s="19"/>
      <c r="G15" s="20"/>
      <c r="H15" s="11"/>
      <c r="I15" s="11"/>
      <c r="J15" s="11"/>
      <c r="K15" s="11"/>
      <c r="L15" s="11"/>
      <c r="M15" s="11"/>
    </row>
    <row r="16" spans="1:13" x14ac:dyDescent="0.25">
      <c r="B16" s="15"/>
      <c r="C16" s="2"/>
      <c r="D16" s="11"/>
      <c r="E16" s="19"/>
      <c r="F16" s="19"/>
      <c r="G16" s="20"/>
      <c r="H16" s="11"/>
      <c r="I16" s="11"/>
      <c r="J16" s="11"/>
      <c r="K16" s="11"/>
      <c r="L16" s="11"/>
      <c r="M16" s="11"/>
    </row>
    <row r="17" spans="2:13" x14ac:dyDescent="0.25">
      <c r="B17" s="15"/>
      <c r="C17" s="2"/>
      <c r="D17" s="11"/>
      <c r="E17" s="19"/>
      <c r="F17" s="19"/>
      <c r="G17" s="20"/>
      <c r="H17" s="11"/>
      <c r="I17" s="11"/>
      <c r="J17" s="11"/>
      <c r="K17" s="11"/>
      <c r="L17" s="11"/>
      <c r="M17" s="11"/>
    </row>
    <row r="18" spans="2:13" x14ac:dyDescent="0.25">
      <c r="B18" s="15"/>
      <c r="C18" s="2"/>
      <c r="D18" s="11"/>
      <c r="E18" s="19"/>
      <c r="F18" s="19"/>
      <c r="G18" s="20"/>
      <c r="H18" s="11"/>
      <c r="I18" s="11"/>
      <c r="J18" s="11"/>
      <c r="K18" s="11"/>
      <c r="L18" s="11"/>
      <c r="M18" s="11"/>
    </row>
    <row r="19" spans="2:13" x14ac:dyDescent="0.25">
      <c r="B19" s="15"/>
      <c r="C19" s="2"/>
      <c r="D19" s="11"/>
      <c r="E19" s="19"/>
      <c r="F19" s="19"/>
      <c r="G19" s="20"/>
      <c r="H19" s="11"/>
      <c r="I19" s="11"/>
      <c r="J19" s="11"/>
      <c r="K19" s="11"/>
      <c r="L19" s="11"/>
      <c r="M19" s="11"/>
    </row>
    <row r="20" spans="2:13" x14ac:dyDescent="0.25">
      <c r="B20" s="15"/>
      <c r="C20" s="2"/>
      <c r="D20" s="11"/>
      <c r="E20" s="19"/>
      <c r="F20" s="19"/>
      <c r="G20" s="20"/>
      <c r="H20" s="11"/>
      <c r="I20" s="11"/>
      <c r="J20" s="11"/>
      <c r="K20" s="11"/>
      <c r="L20" s="11"/>
      <c r="M20" s="11"/>
    </row>
    <row r="21" spans="2:13" x14ac:dyDescent="0.25">
      <c r="B21" s="15"/>
      <c r="C21" s="2"/>
      <c r="D21" s="11"/>
      <c r="E21" s="19"/>
      <c r="F21" s="19"/>
      <c r="G21" s="20"/>
      <c r="H21" s="11"/>
      <c r="I21" s="11"/>
      <c r="J21" s="11"/>
      <c r="K21" s="11"/>
      <c r="L21" s="11"/>
      <c r="M21" s="11"/>
    </row>
    <row r="22" spans="2:13" x14ac:dyDescent="0.25">
      <c r="B22" s="15"/>
      <c r="C22" s="2"/>
      <c r="D22" s="11"/>
      <c r="E22" s="19"/>
      <c r="F22" s="19"/>
      <c r="G22" s="20"/>
      <c r="H22" s="11"/>
      <c r="I22" s="11"/>
      <c r="J22" s="11"/>
      <c r="K22" s="11"/>
      <c r="L22" s="11"/>
      <c r="M22" s="11"/>
    </row>
    <row r="23" spans="2:13" x14ac:dyDescent="0.25">
      <c r="B23" s="2"/>
      <c r="C23" s="2"/>
      <c r="D23" s="11"/>
      <c r="E23" s="19"/>
      <c r="F23" s="19"/>
      <c r="G23" s="20"/>
      <c r="H23" s="11"/>
      <c r="I23" s="11"/>
      <c r="J23" s="11"/>
      <c r="K23" s="11"/>
      <c r="L23" s="11"/>
      <c r="M23" s="11"/>
    </row>
    <row r="24" spans="2:13" x14ac:dyDescent="0.25">
      <c r="B24" s="15"/>
      <c r="C24" s="2"/>
      <c r="D24" s="11"/>
      <c r="E24" s="19"/>
      <c r="F24" s="19"/>
      <c r="G24" s="20"/>
      <c r="H24" s="11"/>
      <c r="I24" s="11"/>
      <c r="J24" s="11"/>
      <c r="K24" s="11"/>
      <c r="L24" s="11"/>
      <c r="M24" s="11"/>
    </row>
    <row r="25" spans="2:13" x14ac:dyDescent="0.25">
      <c r="B25" s="15"/>
      <c r="C25" s="2"/>
      <c r="D25" s="11"/>
      <c r="E25" s="19"/>
      <c r="F25" s="19"/>
      <c r="G25" s="20"/>
      <c r="H25" s="11"/>
      <c r="I25" s="11"/>
      <c r="J25" s="11"/>
      <c r="K25" s="11"/>
      <c r="L25" s="11"/>
      <c r="M25" s="11"/>
    </row>
    <row r="26" spans="2:13" x14ac:dyDescent="0.25">
      <c r="B26" s="15"/>
      <c r="C26" s="2"/>
      <c r="D26" s="11"/>
      <c r="E26" s="19"/>
      <c r="F26" s="19"/>
      <c r="G26" s="20"/>
      <c r="H26" s="11"/>
      <c r="I26" s="11"/>
      <c r="J26" s="11"/>
      <c r="K26" s="11"/>
      <c r="L26" s="11"/>
      <c r="M26" s="11"/>
    </row>
    <row r="27" spans="2:13" x14ac:dyDescent="0.25">
      <c r="B27" s="15"/>
      <c r="C27" s="2"/>
      <c r="D27" s="11"/>
      <c r="E27" s="19"/>
      <c r="F27" s="19"/>
      <c r="G27" s="20"/>
      <c r="H27" s="11"/>
      <c r="I27" s="11"/>
      <c r="J27" s="11"/>
      <c r="K27" s="11"/>
      <c r="L27" s="11"/>
      <c r="M27" s="11"/>
    </row>
  </sheetData>
  <sortState ref="A2:M12">
    <sortCondition descending="1" ref="D2:D1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O45" sqref="O45"/>
    </sheetView>
  </sheetViews>
  <sheetFormatPr defaultRowHeight="15" x14ac:dyDescent="0.25"/>
  <cols>
    <col min="1" max="1" width="17.140625" customWidth="1"/>
    <col min="2" max="4" width="4.7109375" customWidth="1"/>
    <col min="5" max="7" width="6.7109375" customWidth="1"/>
    <col min="8" max="8" width="3.7109375" customWidth="1"/>
    <col min="9" max="9" width="7.28515625" customWidth="1"/>
    <col min="10" max="13" width="3.7109375" customWidth="1"/>
  </cols>
  <sheetData>
    <row r="1" spans="1:14" ht="95.25" customHeight="1" x14ac:dyDescent="0.25">
      <c r="B1" s="1" t="s">
        <v>13</v>
      </c>
      <c r="C1" s="1" t="s">
        <v>14</v>
      </c>
      <c r="D1" s="1" t="s">
        <v>12</v>
      </c>
      <c r="E1" s="1" t="s">
        <v>11</v>
      </c>
      <c r="F1" s="1" t="s">
        <v>15</v>
      </c>
      <c r="G1" s="1" t="s">
        <v>16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21</v>
      </c>
    </row>
    <row r="2" spans="1:14" x14ac:dyDescent="0.25">
      <c r="A2" t="s">
        <v>46</v>
      </c>
      <c r="B2">
        <v>70</v>
      </c>
      <c r="C2">
        <v>53</v>
      </c>
      <c r="D2" s="3">
        <f t="shared" ref="D2:D12" si="0">B2-C2/2</f>
        <v>43.5</v>
      </c>
      <c r="E2" s="4">
        <f t="shared" ref="E2:E12" si="1">B2/(B2+C2)*100</f>
        <v>56.910569105691053</v>
      </c>
      <c r="F2" s="4">
        <f t="shared" ref="F2:F12" si="2">B2*B2/(B2+C2)</f>
        <v>39.837398373983739</v>
      </c>
      <c r="G2" s="5">
        <f t="shared" ref="G2:G12" si="3">B2+C2</f>
        <v>123</v>
      </c>
      <c r="H2" s="6"/>
      <c r="I2" s="6">
        <f t="shared" ref="I2:I12" si="4">IF(H2&gt;0,0,IF(B2&lt;C2,0,5))</f>
        <v>5</v>
      </c>
      <c r="J2" s="6">
        <v>10</v>
      </c>
      <c r="K2" s="6">
        <v>2</v>
      </c>
      <c r="L2" s="6">
        <v>2</v>
      </c>
      <c r="M2" s="7">
        <f t="shared" ref="M2:M12" si="5">SUM(H2:L2)</f>
        <v>19</v>
      </c>
    </row>
    <row r="3" spans="1:14" x14ac:dyDescent="0.25">
      <c r="A3" t="s">
        <v>44</v>
      </c>
      <c r="B3">
        <v>60</v>
      </c>
      <c r="C3">
        <v>52</v>
      </c>
      <c r="D3" s="3">
        <f t="shared" si="0"/>
        <v>34</v>
      </c>
      <c r="E3" s="4">
        <f t="shared" si="1"/>
        <v>53.571428571428569</v>
      </c>
      <c r="F3" s="4">
        <f t="shared" si="2"/>
        <v>32.142857142857146</v>
      </c>
      <c r="G3" s="5">
        <f t="shared" si="3"/>
        <v>112</v>
      </c>
      <c r="H3" s="6">
        <v>5</v>
      </c>
      <c r="I3" s="6">
        <f t="shared" si="4"/>
        <v>0</v>
      </c>
      <c r="J3" s="6">
        <v>6</v>
      </c>
      <c r="K3" s="6">
        <v>2</v>
      </c>
      <c r="L3" s="6">
        <v>2</v>
      </c>
      <c r="M3" s="7">
        <f t="shared" si="5"/>
        <v>15</v>
      </c>
    </row>
    <row r="4" spans="1:14" x14ac:dyDescent="0.25">
      <c r="A4" t="s">
        <v>2</v>
      </c>
      <c r="B4">
        <v>42</v>
      </c>
      <c r="C4">
        <v>27</v>
      </c>
      <c r="D4" s="3">
        <f t="shared" si="0"/>
        <v>28.5</v>
      </c>
      <c r="E4" s="4">
        <f t="shared" si="1"/>
        <v>60.869565217391312</v>
      </c>
      <c r="F4" s="4">
        <f t="shared" si="2"/>
        <v>25.565217391304348</v>
      </c>
      <c r="G4" s="5">
        <f t="shared" si="3"/>
        <v>69</v>
      </c>
      <c r="H4" s="6">
        <v>5</v>
      </c>
      <c r="I4" s="6">
        <f t="shared" si="4"/>
        <v>0</v>
      </c>
      <c r="J4" s="6">
        <v>4</v>
      </c>
      <c r="K4" s="6">
        <v>3</v>
      </c>
      <c r="L4" s="6">
        <v>5</v>
      </c>
      <c r="M4" s="7">
        <f t="shared" si="5"/>
        <v>17</v>
      </c>
    </row>
    <row r="5" spans="1:14" x14ac:dyDescent="0.25">
      <c r="A5" t="s">
        <v>43</v>
      </c>
      <c r="B5">
        <v>52</v>
      </c>
      <c r="C5">
        <v>49</v>
      </c>
      <c r="D5" s="3">
        <f t="shared" si="0"/>
        <v>27.5</v>
      </c>
      <c r="E5" s="4">
        <f t="shared" si="1"/>
        <v>51.485148514851488</v>
      </c>
      <c r="F5" s="4">
        <f t="shared" si="2"/>
        <v>26.772277227722771</v>
      </c>
      <c r="G5" s="5">
        <f t="shared" si="3"/>
        <v>101</v>
      </c>
      <c r="H5" s="6">
        <v>5</v>
      </c>
      <c r="I5" s="6">
        <f t="shared" si="4"/>
        <v>0</v>
      </c>
      <c r="J5" s="6">
        <v>3</v>
      </c>
      <c r="K5" s="6">
        <v>2</v>
      </c>
      <c r="L5" s="6">
        <v>2</v>
      </c>
      <c r="M5" s="7">
        <f t="shared" si="5"/>
        <v>12</v>
      </c>
    </row>
    <row r="6" spans="1:14" x14ac:dyDescent="0.25">
      <c r="A6" t="s">
        <v>3</v>
      </c>
      <c r="B6">
        <v>35</v>
      </c>
      <c r="C6">
        <v>23</v>
      </c>
      <c r="D6" s="3">
        <f t="shared" si="0"/>
        <v>23.5</v>
      </c>
      <c r="E6" s="4">
        <f t="shared" si="1"/>
        <v>60.344827586206897</v>
      </c>
      <c r="F6" s="4">
        <f t="shared" si="2"/>
        <v>21.120689655172413</v>
      </c>
      <c r="G6" s="5">
        <f t="shared" si="3"/>
        <v>58</v>
      </c>
      <c r="H6" s="6">
        <v>5</v>
      </c>
      <c r="I6" s="6">
        <f t="shared" si="4"/>
        <v>0</v>
      </c>
      <c r="J6" s="6">
        <v>3</v>
      </c>
      <c r="K6" s="6">
        <v>5</v>
      </c>
      <c r="L6" s="6">
        <v>3</v>
      </c>
      <c r="M6" s="7">
        <f t="shared" si="5"/>
        <v>16</v>
      </c>
    </row>
    <row r="7" spans="1:14" x14ac:dyDescent="0.25">
      <c r="A7" t="s">
        <v>5</v>
      </c>
      <c r="B7">
        <v>50</v>
      </c>
      <c r="C7">
        <v>54</v>
      </c>
      <c r="D7" s="3">
        <f t="shared" si="0"/>
        <v>23</v>
      </c>
      <c r="E7" s="4">
        <f t="shared" si="1"/>
        <v>48.07692307692308</v>
      </c>
      <c r="F7" s="4">
        <f t="shared" si="2"/>
        <v>24.03846153846154</v>
      </c>
      <c r="G7" s="5">
        <f t="shared" si="3"/>
        <v>104</v>
      </c>
      <c r="H7" s="6"/>
      <c r="I7" s="6">
        <f t="shared" si="4"/>
        <v>0</v>
      </c>
      <c r="J7" s="6">
        <v>2</v>
      </c>
      <c r="K7" s="6">
        <v>1</v>
      </c>
      <c r="L7" s="6">
        <v>1</v>
      </c>
      <c r="M7" s="7">
        <f t="shared" si="5"/>
        <v>4</v>
      </c>
    </row>
    <row r="8" spans="1:14" x14ac:dyDescent="0.25">
      <c r="A8" t="s">
        <v>1</v>
      </c>
      <c r="B8">
        <v>52</v>
      </c>
      <c r="C8">
        <v>62</v>
      </c>
      <c r="D8" s="3">
        <f t="shared" si="0"/>
        <v>21</v>
      </c>
      <c r="E8" s="4">
        <f t="shared" si="1"/>
        <v>45.614035087719294</v>
      </c>
      <c r="F8" s="4">
        <f t="shared" si="2"/>
        <v>23.719298245614034</v>
      </c>
      <c r="G8" s="5">
        <f t="shared" si="3"/>
        <v>114</v>
      </c>
      <c r="H8" s="6"/>
      <c r="I8" s="6">
        <f t="shared" si="4"/>
        <v>0</v>
      </c>
      <c r="J8" s="6">
        <v>2</v>
      </c>
      <c r="K8" s="6">
        <v>1</v>
      </c>
      <c r="L8" s="6">
        <v>1</v>
      </c>
      <c r="M8" s="7">
        <f t="shared" si="5"/>
        <v>4</v>
      </c>
    </row>
    <row r="9" spans="1:14" x14ac:dyDescent="0.25">
      <c r="A9" s="18">
        <v>911</v>
      </c>
      <c r="B9">
        <v>40</v>
      </c>
      <c r="C9">
        <v>54</v>
      </c>
      <c r="D9" s="3">
        <f t="shared" si="0"/>
        <v>13</v>
      </c>
      <c r="E9" s="4">
        <f t="shared" si="1"/>
        <v>42.553191489361701</v>
      </c>
      <c r="F9" s="4">
        <f t="shared" si="2"/>
        <v>17.021276595744681</v>
      </c>
      <c r="G9" s="5">
        <f t="shared" si="3"/>
        <v>94</v>
      </c>
      <c r="H9" s="6">
        <v>5</v>
      </c>
      <c r="I9" s="6">
        <f t="shared" si="4"/>
        <v>0</v>
      </c>
      <c r="J9" s="6">
        <v>2</v>
      </c>
      <c r="K9" s="6">
        <v>1</v>
      </c>
      <c r="L9" s="6">
        <v>1</v>
      </c>
      <c r="M9" s="7">
        <f t="shared" si="5"/>
        <v>9</v>
      </c>
    </row>
    <row r="10" spans="1:14" x14ac:dyDescent="0.25">
      <c r="A10" t="s">
        <v>0</v>
      </c>
      <c r="B10">
        <v>0</v>
      </c>
      <c r="C10">
        <v>1</v>
      </c>
      <c r="D10" s="3">
        <f t="shared" si="0"/>
        <v>-0.5</v>
      </c>
      <c r="E10" s="4">
        <f t="shared" si="1"/>
        <v>0</v>
      </c>
      <c r="F10" s="4">
        <f t="shared" si="2"/>
        <v>0</v>
      </c>
      <c r="G10" s="5">
        <f t="shared" si="3"/>
        <v>1</v>
      </c>
      <c r="H10" s="6"/>
      <c r="I10" s="6">
        <f t="shared" si="4"/>
        <v>0</v>
      </c>
      <c r="J10" s="6"/>
      <c r="K10" s="6"/>
      <c r="L10" s="6"/>
      <c r="M10" s="7">
        <f t="shared" si="5"/>
        <v>0</v>
      </c>
    </row>
    <row r="11" spans="1:14" x14ac:dyDescent="0.25">
      <c r="A11" t="s">
        <v>4</v>
      </c>
      <c r="B11">
        <v>0</v>
      </c>
      <c r="C11">
        <v>1</v>
      </c>
      <c r="D11" s="3">
        <f t="shared" si="0"/>
        <v>-0.5</v>
      </c>
      <c r="E11" s="4">
        <f t="shared" si="1"/>
        <v>0</v>
      </c>
      <c r="F11" s="4">
        <f t="shared" si="2"/>
        <v>0</v>
      </c>
      <c r="G11" s="5">
        <f t="shared" si="3"/>
        <v>1</v>
      </c>
      <c r="H11" s="6"/>
      <c r="I11" s="6">
        <f t="shared" si="4"/>
        <v>0</v>
      </c>
      <c r="J11" s="6"/>
      <c r="K11" s="6"/>
      <c r="L11" s="6"/>
      <c r="M11" s="7">
        <f t="shared" si="5"/>
        <v>0</v>
      </c>
    </row>
    <row r="12" spans="1:14" x14ac:dyDescent="0.25">
      <c r="A12" t="s">
        <v>45</v>
      </c>
      <c r="B12">
        <v>29</v>
      </c>
      <c r="C12">
        <v>61</v>
      </c>
      <c r="D12" s="3">
        <f t="shared" si="0"/>
        <v>-1.5</v>
      </c>
      <c r="E12" s="4">
        <f t="shared" si="1"/>
        <v>32.222222222222221</v>
      </c>
      <c r="F12" s="4">
        <f t="shared" si="2"/>
        <v>9.344444444444445</v>
      </c>
      <c r="G12" s="5">
        <f t="shared" si="3"/>
        <v>90</v>
      </c>
      <c r="H12" s="6"/>
      <c r="I12" s="6">
        <f t="shared" si="4"/>
        <v>0</v>
      </c>
      <c r="J12" s="6">
        <v>1</v>
      </c>
      <c r="K12" s="6">
        <v>1</v>
      </c>
      <c r="L12" s="6">
        <v>1</v>
      </c>
      <c r="M12" s="7">
        <f t="shared" si="5"/>
        <v>3</v>
      </c>
    </row>
    <row r="13" spans="1:14" x14ac:dyDescent="0.25">
      <c r="B13" s="11"/>
      <c r="C13" s="11"/>
      <c r="D13" s="11"/>
      <c r="E13" s="19"/>
      <c r="F13" s="19"/>
      <c r="G13" s="20"/>
      <c r="H13" s="11"/>
      <c r="I13" s="11"/>
      <c r="J13" s="11"/>
      <c r="K13" s="11"/>
      <c r="L13" s="11"/>
      <c r="M13" s="11"/>
      <c r="N13" s="11"/>
    </row>
    <row r="14" spans="1:14" x14ac:dyDescent="0.25">
      <c r="B14" s="11"/>
      <c r="C14" s="11"/>
      <c r="D14" s="11"/>
      <c r="E14" s="19"/>
      <c r="F14" s="19"/>
      <c r="G14" s="20"/>
      <c r="H14" s="11"/>
      <c r="I14" s="11"/>
      <c r="J14" s="11"/>
      <c r="K14" s="11"/>
      <c r="L14" s="11"/>
      <c r="M14" s="11"/>
      <c r="N14" s="11"/>
    </row>
    <row r="15" spans="1:14" x14ac:dyDescent="0.25">
      <c r="B15" s="11"/>
      <c r="C15" s="11"/>
      <c r="D15" s="11"/>
      <c r="E15" s="19"/>
      <c r="F15" s="19"/>
      <c r="G15" s="20"/>
      <c r="H15" s="11"/>
      <c r="I15" s="11"/>
      <c r="J15" s="11"/>
      <c r="K15" s="11"/>
      <c r="L15" s="11"/>
      <c r="M15" s="11"/>
      <c r="N15" s="11"/>
    </row>
    <row r="16" spans="1:14" x14ac:dyDescent="0.25">
      <c r="B16" s="11"/>
      <c r="C16" s="11"/>
      <c r="D16" s="11"/>
      <c r="E16" s="19"/>
      <c r="F16" s="19"/>
      <c r="G16" s="20"/>
      <c r="H16" s="11"/>
      <c r="I16" s="11"/>
      <c r="J16" s="11"/>
      <c r="K16" s="11"/>
      <c r="L16" s="11"/>
      <c r="M16" s="11"/>
      <c r="N16" s="11"/>
    </row>
    <row r="17" spans="2:14" x14ac:dyDescent="0.25">
      <c r="B17" s="11"/>
      <c r="C17" s="11"/>
      <c r="D17" s="11"/>
      <c r="E17" s="19"/>
      <c r="F17" s="19"/>
      <c r="G17" s="20"/>
      <c r="H17" s="11"/>
      <c r="I17" s="11"/>
      <c r="J17" s="11"/>
      <c r="K17" s="11"/>
      <c r="L17" s="11"/>
      <c r="M17" s="11"/>
      <c r="N17" s="11"/>
    </row>
    <row r="18" spans="2:14" x14ac:dyDescent="0.25">
      <c r="B18" s="11"/>
      <c r="C18" s="11"/>
      <c r="D18" s="11"/>
      <c r="E18" s="19"/>
      <c r="F18" s="19"/>
      <c r="G18" s="20"/>
      <c r="H18" s="11"/>
      <c r="I18" s="11"/>
      <c r="J18" s="11"/>
      <c r="K18" s="11"/>
      <c r="L18" s="11"/>
      <c r="M18" s="11"/>
      <c r="N18" s="11"/>
    </row>
    <row r="19" spans="2:14" x14ac:dyDescent="0.25">
      <c r="B19" s="11"/>
      <c r="C19" s="11"/>
      <c r="D19" s="11"/>
      <c r="E19" s="19"/>
      <c r="F19" s="19"/>
      <c r="G19" s="20"/>
      <c r="H19" s="11"/>
      <c r="I19" s="11"/>
      <c r="J19" s="11"/>
      <c r="K19" s="11"/>
      <c r="L19" s="11"/>
      <c r="M19" s="11"/>
      <c r="N19" s="11"/>
    </row>
    <row r="20" spans="2:14" x14ac:dyDescent="0.25">
      <c r="B20" s="11"/>
      <c r="C20" s="11"/>
      <c r="D20" s="11"/>
      <c r="E20" s="19"/>
      <c r="F20" s="19"/>
      <c r="G20" s="20"/>
      <c r="H20" s="11"/>
      <c r="I20" s="11"/>
      <c r="J20" s="11"/>
      <c r="K20" s="11"/>
      <c r="L20" s="11"/>
      <c r="M20" s="11"/>
      <c r="N20" s="11"/>
    </row>
    <row r="21" spans="2:14" x14ac:dyDescent="0.25">
      <c r="B21" s="11"/>
      <c r="C21" s="11"/>
      <c r="D21" s="11"/>
      <c r="E21" s="19"/>
      <c r="F21" s="19"/>
      <c r="G21" s="20"/>
      <c r="H21" s="11"/>
      <c r="I21" s="11"/>
      <c r="J21" s="11"/>
      <c r="K21" s="11"/>
      <c r="L21" s="11"/>
      <c r="M21" s="11"/>
      <c r="N21" s="11"/>
    </row>
    <row r="22" spans="2:14" x14ac:dyDescent="0.25">
      <c r="B22" s="11"/>
      <c r="C22" s="11"/>
      <c r="D22" s="11"/>
      <c r="E22" s="19"/>
      <c r="F22" s="19"/>
      <c r="G22" s="20"/>
      <c r="H22" s="11"/>
      <c r="I22" s="11"/>
      <c r="J22" s="11"/>
      <c r="K22" s="11"/>
      <c r="L22" s="11"/>
      <c r="M22" s="11"/>
      <c r="N22" s="11"/>
    </row>
    <row r="23" spans="2:14" x14ac:dyDescent="0.25">
      <c r="B23" s="11"/>
      <c r="C23" s="11"/>
      <c r="D23" s="11"/>
      <c r="E23" s="19"/>
      <c r="F23" s="19"/>
      <c r="G23" s="20"/>
      <c r="H23" s="11"/>
      <c r="I23" s="11"/>
      <c r="J23" s="11"/>
      <c r="K23" s="11"/>
      <c r="L23" s="11"/>
      <c r="M23" s="11"/>
      <c r="N23" s="11"/>
    </row>
    <row r="24" spans="2:14" x14ac:dyDescent="0.25">
      <c r="B24" s="11"/>
      <c r="C24" s="11"/>
      <c r="D24" s="11"/>
      <c r="E24" s="19"/>
      <c r="F24" s="19"/>
      <c r="G24" s="20"/>
      <c r="H24" s="11"/>
      <c r="I24" s="11"/>
      <c r="J24" s="11"/>
      <c r="K24" s="11"/>
      <c r="L24" s="11"/>
      <c r="M24" s="11"/>
      <c r="N24" s="11"/>
    </row>
    <row r="25" spans="2:14" x14ac:dyDescent="0.25">
      <c r="B25" s="11"/>
      <c r="C25" s="11"/>
      <c r="D25" s="11"/>
      <c r="E25" s="19"/>
      <c r="F25" s="19"/>
      <c r="G25" s="20"/>
      <c r="H25" s="11"/>
      <c r="I25" s="11"/>
      <c r="J25" s="11"/>
      <c r="K25" s="11"/>
      <c r="L25" s="11"/>
      <c r="M25" s="11"/>
      <c r="N25" s="11"/>
    </row>
    <row r="26" spans="2:14" x14ac:dyDescent="0.25">
      <c r="B26" s="11"/>
      <c r="C26" s="11"/>
      <c r="D26" s="11"/>
      <c r="E26" s="19"/>
      <c r="F26" s="19"/>
      <c r="G26" s="20"/>
      <c r="H26" s="11"/>
      <c r="I26" s="11"/>
      <c r="J26" s="11"/>
      <c r="K26" s="11"/>
      <c r="L26" s="11"/>
      <c r="M26" s="11"/>
      <c r="N26" s="11"/>
    </row>
    <row r="27" spans="2:14" x14ac:dyDescent="0.25">
      <c r="B27" s="11"/>
      <c r="C27" s="11"/>
      <c r="D27" s="11"/>
      <c r="E27" s="19"/>
      <c r="F27" s="19"/>
      <c r="G27" s="20"/>
      <c r="H27" s="11"/>
      <c r="I27" s="11"/>
      <c r="J27" s="11"/>
      <c r="K27" s="11"/>
      <c r="L27" s="11"/>
      <c r="M27" s="11"/>
      <c r="N27" s="11"/>
    </row>
    <row r="28" spans="2:14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</sheetData>
  <sortState ref="A2:M12">
    <sortCondition descending="1" ref="D2:D1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N50" sqref="N50"/>
    </sheetView>
  </sheetViews>
  <sheetFormatPr defaultRowHeight="15" x14ac:dyDescent="0.25"/>
  <cols>
    <col min="1" max="1" width="17.140625" customWidth="1"/>
    <col min="2" max="4" width="4.7109375" customWidth="1"/>
    <col min="5" max="7" width="6.7109375" customWidth="1"/>
    <col min="8" max="8" width="3.7109375" customWidth="1"/>
    <col min="9" max="9" width="7.140625" customWidth="1"/>
    <col min="10" max="13" width="3.7109375" customWidth="1"/>
  </cols>
  <sheetData>
    <row r="1" spans="1:15" ht="95.25" customHeight="1" x14ac:dyDescent="0.25">
      <c r="B1" s="1" t="s">
        <v>13</v>
      </c>
      <c r="C1" s="1" t="s">
        <v>14</v>
      </c>
      <c r="D1" s="1" t="s">
        <v>12</v>
      </c>
      <c r="E1" s="1" t="s">
        <v>11</v>
      </c>
      <c r="F1" s="1" t="s">
        <v>15</v>
      </c>
      <c r="G1" s="1" t="s">
        <v>16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21</v>
      </c>
    </row>
    <row r="2" spans="1:15" x14ac:dyDescent="0.25">
      <c r="A2" t="s">
        <v>46</v>
      </c>
      <c r="B2">
        <v>81</v>
      </c>
      <c r="C2">
        <v>47</v>
      </c>
      <c r="D2" s="3">
        <f t="shared" ref="D2:D12" si="0">B2-C2/2</f>
        <v>57.5</v>
      </c>
      <c r="E2" s="4">
        <f t="shared" ref="E2:E12" si="1">B2/(B2+C2)*100</f>
        <v>63.28125</v>
      </c>
      <c r="F2" s="4">
        <f t="shared" ref="F2:F12" si="2">B2*B2/(B2+C2)</f>
        <v>51.2578125</v>
      </c>
      <c r="G2" s="5">
        <f t="shared" ref="G2:G12" si="3">B2+C2</f>
        <v>128</v>
      </c>
      <c r="H2" s="6">
        <v>5</v>
      </c>
      <c r="I2" s="6">
        <f t="shared" ref="I2:I12" si="4">IF(H2&gt;0,0,IF(B2&lt;C2,0,5))</f>
        <v>0</v>
      </c>
      <c r="J2" s="6">
        <v>10</v>
      </c>
      <c r="K2" s="6">
        <v>2</v>
      </c>
      <c r="L2" s="6">
        <v>5</v>
      </c>
      <c r="M2" s="7">
        <f t="shared" ref="M2:M12" si="5">SUM(H2:L2)</f>
        <v>22</v>
      </c>
    </row>
    <row r="3" spans="1:15" x14ac:dyDescent="0.25">
      <c r="A3" t="s">
        <v>44</v>
      </c>
      <c r="B3">
        <v>83</v>
      </c>
      <c r="C3">
        <v>63</v>
      </c>
      <c r="D3" s="3">
        <f t="shared" si="0"/>
        <v>51.5</v>
      </c>
      <c r="E3" s="4">
        <f t="shared" si="1"/>
        <v>56.849315068493155</v>
      </c>
      <c r="F3" s="4">
        <f t="shared" si="2"/>
        <v>47.184931506849317</v>
      </c>
      <c r="G3" s="5">
        <f t="shared" si="3"/>
        <v>146</v>
      </c>
      <c r="H3" s="6">
        <v>5</v>
      </c>
      <c r="I3" s="6">
        <f t="shared" si="4"/>
        <v>0</v>
      </c>
      <c r="J3" s="6">
        <v>6</v>
      </c>
      <c r="K3" s="6">
        <v>1</v>
      </c>
      <c r="L3" s="6">
        <v>2</v>
      </c>
      <c r="M3" s="7">
        <f t="shared" si="5"/>
        <v>14</v>
      </c>
    </row>
    <row r="4" spans="1:15" x14ac:dyDescent="0.25">
      <c r="A4" t="s">
        <v>5</v>
      </c>
      <c r="B4">
        <v>58</v>
      </c>
      <c r="C4">
        <v>34</v>
      </c>
      <c r="D4" s="3">
        <f t="shared" si="0"/>
        <v>41</v>
      </c>
      <c r="E4" s="4">
        <f t="shared" si="1"/>
        <v>63.04347826086957</v>
      </c>
      <c r="F4" s="4">
        <f t="shared" si="2"/>
        <v>36.565217391304351</v>
      </c>
      <c r="G4" s="5">
        <f t="shared" si="3"/>
        <v>92</v>
      </c>
      <c r="H4" s="6">
        <v>5</v>
      </c>
      <c r="I4" s="6">
        <f t="shared" si="4"/>
        <v>0</v>
      </c>
      <c r="J4" s="6">
        <v>4</v>
      </c>
      <c r="K4" s="6">
        <v>3</v>
      </c>
      <c r="L4" s="6">
        <v>3</v>
      </c>
      <c r="M4" s="7">
        <f t="shared" si="5"/>
        <v>15</v>
      </c>
    </row>
    <row r="5" spans="1:15" x14ac:dyDescent="0.25">
      <c r="A5" t="s">
        <v>1</v>
      </c>
      <c r="B5">
        <v>61</v>
      </c>
      <c r="C5">
        <v>45</v>
      </c>
      <c r="D5" s="3">
        <f t="shared" si="0"/>
        <v>38.5</v>
      </c>
      <c r="E5" s="4">
        <f t="shared" si="1"/>
        <v>57.547169811320757</v>
      </c>
      <c r="F5" s="4">
        <f t="shared" si="2"/>
        <v>35.10377358490566</v>
      </c>
      <c r="G5" s="5">
        <f t="shared" si="3"/>
        <v>106</v>
      </c>
      <c r="H5" s="6">
        <v>5</v>
      </c>
      <c r="I5" s="6">
        <f t="shared" si="4"/>
        <v>0</v>
      </c>
      <c r="J5" s="6">
        <v>3</v>
      </c>
      <c r="K5" s="6">
        <v>2</v>
      </c>
      <c r="L5" s="6">
        <v>2</v>
      </c>
      <c r="M5" s="7">
        <f t="shared" si="5"/>
        <v>12</v>
      </c>
    </row>
    <row r="6" spans="1:15" x14ac:dyDescent="0.25">
      <c r="A6" t="s">
        <v>2</v>
      </c>
      <c r="B6">
        <v>49</v>
      </c>
      <c r="C6">
        <v>59</v>
      </c>
      <c r="D6" s="3">
        <f t="shared" si="0"/>
        <v>19.5</v>
      </c>
      <c r="E6" s="4">
        <f t="shared" si="1"/>
        <v>45.370370370370374</v>
      </c>
      <c r="F6" s="4">
        <f t="shared" si="2"/>
        <v>22.231481481481481</v>
      </c>
      <c r="G6" s="5">
        <f t="shared" si="3"/>
        <v>108</v>
      </c>
      <c r="H6" s="6"/>
      <c r="I6" s="6">
        <f t="shared" si="4"/>
        <v>0</v>
      </c>
      <c r="J6" s="6">
        <v>3</v>
      </c>
      <c r="K6" s="6">
        <v>2</v>
      </c>
      <c r="L6" s="6">
        <v>2</v>
      </c>
      <c r="M6" s="7">
        <f t="shared" si="5"/>
        <v>7</v>
      </c>
    </row>
    <row r="7" spans="1:15" x14ac:dyDescent="0.25">
      <c r="A7" t="s">
        <v>3</v>
      </c>
      <c r="B7">
        <v>45</v>
      </c>
      <c r="C7">
        <v>63</v>
      </c>
      <c r="D7" s="3">
        <f t="shared" si="0"/>
        <v>13.5</v>
      </c>
      <c r="E7" s="4">
        <f t="shared" si="1"/>
        <v>41.666666666666671</v>
      </c>
      <c r="F7" s="4">
        <f t="shared" si="2"/>
        <v>18.75</v>
      </c>
      <c r="G7" s="5">
        <f t="shared" si="3"/>
        <v>108</v>
      </c>
      <c r="H7" s="6"/>
      <c r="I7" s="6">
        <f t="shared" si="4"/>
        <v>0</v>
      </c>
      <c r="J7" s="6">
        <v>2</v>
      </c>
      <c r="K7" s="6">
        <v>1</v>
      </c>
      <c r="L7" s="6">
        <v>1</v>
      </c>
      <c r="M7" s="7">
        <f t="shared" si="5"/>
        <v>4</v>
      </c>
    </row>
    <row r="8" spans="1:15" x14ac:dyDescent="0.25">
      <c r="A8" t="s">
        <v>45</v>
      </c>
      <c r="B8">
        <v>41</v>
      </c>
      <c r="C8">
        <v>65</v>
      </c>
      <c r="D8" s="3">
        <f t="shared" si="0"/>
        <v>8.5</v>
      </c>
      <c r="E8" s="4">
        <f t="shared" si="1"/>
        <v>38.679245283018872</v>
      </c>
      <c r="F8" s="4">
        <f t="shared" si="2"/>
        <v>15.858490566037736</v>
      </c>
      <c r="G8" s="5">
        <f t="shared" si="3"/>
        <v>106</v>
      </c>
      <c r="H8" s="6"/>
      <c r="I8" s="6">
        <f t="shared" si="4"/>
        <v>0</v>
      </c>
      <c r="J8" s="6">
        <v>2</v>
      </c>
      <c r="K8" s="6">
        <v>1</v>
      </c>
      <c r="L8" s="6">
        <v>1</v>
      </c>
      <c r="M8" s="7">
        <f t="shared" si="5"/>
        <v>4</v>
      </c>
    </row>
    <row r="9" spans="1:15" x14ac:dyDescent="0.25">
      <c r="A9" s="18">
        <v>911</v>
      </c>
      <c r="B9">
        <v>39</v>
      </c>
      <c r="C9">
        <v>72</v>
      </c>
      <c r="D9" s="3">
        <f t="shared" si="0"/>
        <v>3</v>
      </c>
      <c r="E9" s="4">
        <f t="shared" si="1"/>
        <v>35.135135135135137</v>
      </c>
      <c r="F9" s="4">
        <f t="shared" si="2"/>
        <v>13.702702702702704</v>
      </c>
      <c r="G9" s="5">
        <f t="shared" si="3"/>
        <v>111</v>
      </c>
      <c r="H9" s="6"/>
      <c r="I9" s="6">
        <f t="shared" si="4"/>
        <v>0</v>
      </c>
      <c r="J9" s="6">
        <v>2</v>
      </c>
      <c r="K9" s="6">
        <v>1</v>
      </c>
      <c r="L9" s="6">
        <v>1</v>
      </c>
      <c r="M9" s="7">
        <f t="shared" si="5"/>
        <v>4</v>
      </c>
    </row>
    <row r="10" spans="1:15" x14ac:dyDescent="0.25">
      <c r="A10" t="s">
        <v>43</v>
      </c>
      <c r="B10">
        <v>13</v>
      </c>
      <c r="C10">
        <v>24</v>
      </c>
      <c r="D10" s="3">
        <f t="shared" si="0"/>
        <v>1</v>
      </c>
      <c r="E10" s="4">
        <f t="shared" si="1"/>
        <v>35.135135135135137</v>
      </c>
      <c r="F10" s="4">
        <f t="shared" si="2"/>
        <v>4.5675675675675675</v>
      </c>
      <c r="G10" s="5">
        <f t="shared" si="3"/>
        <v>37</v>
      </c>
      <c r="H10" s="6"/>
      <c r="I10" s="6">
        <f t="shared" si="4"/>
        <v>0</v>
      </c>
      <c r="J10" s="6">
        <v>1</v>
      </c>
      <c r="K10" s="6">
        <v>5</v>
      </c>
      <c r="L10" s="6">
        <v>1</v>
      </c>
      <c r="M10" s="7">
        <f t="shared" si="5"/>
        <v>7</v>
      </c>
    </row>
    <row r="11" spans="1:15" x14ac:dyDescent="0.25">
      <c r="A11" t="s">
        <v>0</v>
      </c>
      <c r="B11">
        <v>0</v>
      </c>
      <c r="C11">
        <v>1</v>
      </c>
      <c r="D11" s="3">
        <f t="shared" si="0"/>
        <v>-0.5</v>
      </c>
      <c r="E11" s="4">
        <f t="shared" si="1"/>
        <v>0</v>
      </c>
      <c r="F11" s="4">
        <f t="shared" si="2"/>
        <v>0</v>
      </c>
      <c r="G11" s="5">
        <f t="shared" si="3"/>
        <v>1</v>
      </c>
      <c r="H11" s="6"/>
      <c r="I11" s="6">
        <f t="shared" si="4"/>
        <v>0</v>
      </c>
      <c r="J11" s="6"/>
      <c r="K11" s="6"/>
      <c r="L11" s="6"/>
      <c r="M11" s="7">
        <f t="shared" si="5"/>
        <v>0</v>
      </c>
    </row>
    <row r="12" spans="1:15" x14ac:dyDescent="0.25">
      <c r="A12" t="s">
        <v>4</v>
      </c>
      <c r="B12">
        <v>0</v>
      </c>
      <c r="C12">
        <v>1</v>
      </c>
      <c r="D12" s="3">
        <f t="shared" si="0"/>
        <v>-0.5</v>
      </c>
      <c r="E12" s="4">
        <f t="shared" si="1"/>
        <v>0</v>
      </c>
      <c r="F12" s="4">
        <f t="shared" si="2"/>
        <v>0</v>
      </c>
      <c r="G12" s="5">
        <f t="shared" si="3"/>
        <v>1</v>
      </c>
      <c r="H12" s="6"/>
      <c r="I12" s="6">
        <f t="shared" si="4"/>
        <v>0</v>
      </c>
      <c r="J12" s="6"/>
      <c r="K12" s="6"/>
      <c r="L12" s="6"/>
      <c r="M12" s="7">
        <f t="shared" si="5"/>
        <v>0</v>
      </c>
    </row>
    <row r="13" spans="1:15" x14ac:dyDescent="0.25">
      <c r="A13" s="11"/>
      <c r="B13" s="11"/>
      <c r="C13" s="11"/>
      <c r="D13" s="11"/>
      <c r="E13" s="19"/>
      <c r="F13" s="19"/>
      <c r="G13" s="20"/>
      <c r="H13" s="11"/>
      <c r="I13" s="11"/>
      <c r="J13" s="11"/>
      <c r="K13" s="11"/>
      <c r="L13" s="11"/>
      <c r="M13" s="11"/>
      <c r="N13" s="11"/>
      <c r="O13" s="11"/>
    </row>
    <row r="14" spans="1:15" x14ac:dyDescent="0.25">
      <c r="A14" s="11"/>
      <c r="B14" s="11"/>
      <c r="C14" s="11"/>
      <c r="D14" s="11"/>
      <c r="E14" s="19"/>
      <c r="F14" s="19"/>
      <c r="G14" s="20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9"/>
      <c r="F15" s="19"/>
      <c r="G15" s="20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9"/>
      <c r="F16" s="19"/>
      <c r="G16" s="20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9"/>
      <c r="F17" s="19"/>
      <c r="G17" s="20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9"/>
      <c r="F18" s="19"/>
      <c r="G18" s="20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9"/>
      <c r="F19" s="19"/>
      <c r="G19" s="20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9"/>
      <c r="F20" s="19"/>
      <c r="G20" s="20"/>
      <c r="H20" s="11"/>
      <c r="I20" s="11"/>
      <c r="J20" s="11"/>
      <c r="K20" s="11"/>
      <c r="L20" s="11"/>
      <c r="M20" s="11"/>
      <c r="N20" s="11"/>
      <c r="O20" s="11"/>
    </row>
    <row r="21" spans="1:15" x14ac:dyDescent="0.25">
      <c r="A21" s="11"/>
      <c r="B21" s="11"/>
      <c r="C21" s="11"/>
      <c r="D21" s="11"/>
      <c r="E21" s="19"/>
      <c r="F21" s="19"/>
      <c r="G21" s="20"/>
      <c r="H21" s="11"/>
      <c r="I21" s="11"/>
      <c r="J21" s="11"/>
      <c r="K21" s="11"/>
      <c r="L21" s="11"/>
      <c r="M21" s="11"/>
      <c r="N21" s="11"/>
      <c r="O21" s="11"/>
    </row>
    <row r="22" spans="1:15" x14ac:dyDescent="0.25">
      <c r="A22" s="11"/>
      <c r="B22" s="11"/>
      <c r="C22" s="11"/>
      <c r="D22" s="11"/>
      <c r="E22" s="19"/>
      <c r="F22" s="19"/>
      <c r="G22" s="20"/>
      <c r="H22" s="11"/>
      <c r="I22" s="11"/>
      <c r="J22" s="11"/>
      <c r="K22" s="11"/>
      <c r="L22" s="11"/>
      <c r="M22" s="11"/>
      <c r="N22" s="11"/>
      <c r="O22" s="11"/>
    </row>
    <row r="23" spans="1:15" x14ac:dyDescent="0.25">
      <c r="A23" s="11"/>
      <c r="B23" s="11"/>
      <c r="C23" s="11"/>
      <c r="D23" s="11"/>
      <c r="E23" s="19"/>
      <c r="F23" s="19"/>
      <c r="G23" s="20"/>
      <c r="H23" s="11"/>
      <c r="I23" s="11"/>
      <c r="J23" s="11"/>
      <c r="K23" s="11"/>
      <c r="L23" s="11"/>
      <c r="M23" s="11"/>
      <c r="N23" s="11"/>
      <c r="O23" s="11"/>
    </row>
    <row r="24" spans="1:15" x14ac:dyDescent="0.25">
      <c r="A24" s="11"/>
      <c r="B24" s="11"/>
      <c r="C24" s="11"/>
      <c r="D24" s="11"/>
      <c r="E24" s="19"/>
      <c r="F24" s="19"/>
      <c r="G24" s="20"/>
      <c r="H24" s="11"/>
      <c r="I24" s="11"/>
      <c r="J24" s="11"/>
      <c r="K24" s="11"/>
      <c r="L24" s="11"/>
      <c r="M24" s="11"/>
      <c r="N24" s="11"/>
      <c r="O24" s="11"/>
    </row>
    <row r="25" spans="1:15" x14ac:dyDescent="0.25">
      <c r="A25" s="11"/>
      <c r="B25" s="11"/>
      <c r="C25" s="11"/>
      <c r="D25" s="11"/>
      <c r="E25" s="19"/>
      <c r="F25" s="19"/>
      <c r="G25" s="20"/>
      <c r="H25" s="11"/>
      <c r="I25" s="11"/>
      <c r="J25" s="11"/>
      <c r="K25" s="11"/>
      <c r="L25" s="11"/>
      <c r="M25" s="11"/>
      <c r="N25" s="11"/>
      <c r="O25" s="11"/>
    </row>
    <row r="26" spans="1:15" x14ac:dyDescent="0.25">
      <c r="A26" s="11"/>
      <c r="B26" s="11"/>
      <c r="C26" s="11"/>
      <c r="D26" s="11"/>
      <c r="E26" s="19"/>
      <c r="F26" s="19"/>
      <c r="G26" s="20"/>
      <c r="H26" s="11"/>
      <c r="I26" s="11"/>
      <c r="J26" s="11"/>
      <c r="K26" s="11"/>
      <c r="L26" s="11"/>
      <c r="M26" s="11"/>
      <c r="N26" s="11"/>
      <c r="O26" s="11"/>
    </row>
    <row r="27" spans="1:15" x14ac:dyDescent="0.25">
      <c r="A27" s="11"/>
      <c r="B27" s="11"/>
      <c r="C27" s="11"/>
      <c r="D27" s="11"/>
      <c r="E27" s="19"/>
      <c r="F27" s="19"/>
      <c r="G27" s="20"/>
      <c r="H27" s="11"/>
      <c r="I27" s="11"/>
      <c r="J27" s="11"/>
      <c r="K27" s="11"/>
      <c r="L27" s="11"/>
      <c r="M27" s="11"/>
      <c r="N27" s="11"/>
      <c r="O27" s="11"/>
    </row>
    <row r="28" spans="1:1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</sheetData>
  <sortState ref="A2:M12">
    <sortCondition descending="1" ref="D2:D1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zoomScaleNormal="100" workbookViewId="0">
      <selection activeCell="O44" sqref="O44"/>
    </sheetView>
  </sheetViews>
  <sheetFormatPr defaultRowHeight="15" x14ac:dyDescent="0.25"/>
  <cols>
    <col min="1" max="1" width="18.7109375" customWidth="1"/>
    <col min="2" max="3" width="4.7109375" customWidth="1"/>
    <col min="4" max="4" width="3.7109375" customWidth="1"/>
    <col min="5" max="6" width="4.7109375" customWidth="1"/>
    <col min="7" max="7" width="3.7109375" customWidth="1"/>
    <col min="8" max="9" width="4.7109375" customWidth="1"/>
    <col min="10" max="10" width="3.7109375" customWidth="1"/>
    <col min="11" max="12" width="4.7109375" customWidth="1"/>
    <col min="13" max="13" width="3.7109375" customWidth="1"/>
    <col min="14" max="15" width="4.7109375" customWidth="1"/>
    <col min="16" max="16" width="3.7109375" customWidth="1"/>
    <col min="17" max="17" width="4.7109375" customWidth="1"/>
    <col min="18" max="18" width="3.7109375" customWidth="1"/>
    <col min="19" max="20" width="4.7109375" customWidth="1"/>
    <col min="21" max="21" width="5.7109375" customWidth="1"/>
    <col min="22" max="22" width="6.7109375" customWidth="1"/>
    <col min="23" max="23" width="4.7109375" customWidth="1"/>
    <col min="24" max="28" width="3.7109375" customWidth="1"/>
  </cols>
  <sheetData>
    <row r="1" spans="1:30" x14ac:dyDescent="0.25">
      <c r="B1" s="23" t="s">
        <v>17</v>
      </c>
      <c r="C1" s="23"/>
      <c r="D1" s="23"/>
      <c r="E1" s="23" t="s">
        <v>20</v>
      </c>
      <c r="F1" s="23"/>
      <c r="G1" s="23"/>
      <c r="H1" s="23" t="s">
        <v>22</v>
      </c>
      <c r="I1" s="23"/>
      <c r="J1" s="23"/>
      <c r="K1" s="22" t="s">
        <v>23</v>
      </c>
      <c r="L1" s="22"/>
      <c r="M1" s="22"/>
      <c r="N1" s="22" t="s">
        <v>47</v>
      </c>
      <c r="O1" s="22"/>
      <c r="P1" s="22"/>
      <c r="Q1" s="22" t="s">
        <v>32</v>
      </c>
      <c r="R1" s="22"/>
      <c r="S1" s="23"/>
      <c r="T1" s="10" t="s">
        <v>29</v>
      </c>
      <c r="U1" t="s">
        <v>25</v>
      </c>
      <c r="V1" t="s">
        <v>30</v>
      </c>
      <c r="W1" t="s">
        <v>31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36</v>
      </c>
    </row>
    <row r="2" spans="1:30" x14ac:dyDescent="0.25">
      <c r="B2" t="s">
        <v>18</v>
      </c>
      <c r="C2" t="s">
        <v>19</v>
      </c>
      <c r="D2" t="s">
        <v>24</v>
      </c>
      <c r="E2" t="s">
        <v>18</v>
      </c>
      <c r="F2" t="s">
        <v>19</v>
      </c>
      <c r="G2" t="s">
        <v>24</v>
      </c>
      <c r="H2" t="s">
        <v>18</v>
      </c>
      <c r="I2" t="s">
        <v>19</v>
      </c>
      <c r="J2" t="s">
        <v>24</v>
      </c>
      <c r="K2" t="s">
        <v>18</v>
      </c>
      <c r="L2" t="s">
        <v>19</v>
      </c>
      <c r="M2" t="s">
        <v>24</v>
      </c>
      <c r="N2" t="s">
        <v>18</v>
      </c>
      <c r="O2" t="s">
        <v>19</v>
      </c>
      <c r="P2" t="s">
        <v>24</v>
      </c>
      <c r="Q2" t="s">
        <v>18</v>
      </c>
      <c r="R2" t="s">
        <v>19</v>
      </c>
      <c r="S2" t="s">
        <v>24</v>
      </c>
      <c r="U2" s="1"/>
      <c r="V2" s="1"/>
      <c r="W2" s="1"/>
      <c r="AC2" t="s">
        <v>33</v>
      </c>
    </row>
    <row r="3" spans="1:30" x14ac:dyDescent="0.25">
      <c r="A3" t="s">
        <v>46</v>
      </c>
      <c r="B3">
        <v>58</v>
      </c>
      <c r="C3">
        <v>40</v>
      </c>
      <c r="D3" s="7">
        <v>13</v>
      </c>
      <c r="E3">
        <v>56</v>
      </c>
      <c r="F3">
        <v>47</v>
      </c>
      <c r="G3" s="7">
        <v>19</v>
      </c>
      <c r="H3" s="8">
        <v>67</v>
      </c>
      <c r="I3">
        <v>48</v>
      </c>
      <c r="J3" s="7">
        <v>15</v>
      </c>
      <c r="K3">
        <v>70</v>
      </c>
      <c r="L3">
        <v>53</v>
      </c>
      <c r="M3" s="7">
        <v>19</v>
      </c>
      <c r="N3">
        <v>81</v>
      </c>
      <c r="O3">
        <v>47</v>
      </c>
      <c r="P3" s="7">
        <v>22</v>
      </c>
      <c r="Q3" s="12">
        <f t="shared" ref="Q3:Q13" si="0">B3+E3+H3+K3+N3</f>
        <v>332</v>
      </c>
      <c r="R3" s="11">
        <f t="shared" ref="R3:R13" si="1">C3+F3+I3+L3+O3</f>
        <v>235</v>
      </c>
      <c r="S3" s="13">
        <f t="shared" ref="S3:S13" si="2">D3+G3+J3+M3+P3</f>
        <v>88</v>
      </c>
      <c r="T3" s="3">
        <f t="shared" ref="T3:T13" si="3">Q3-R3/2</f>
        <v>214.5</v>
      </c>
      <c r="U3" s="4">
        <f t="shared" ref="U3:U13" si="4">Q3/(Q3+R3)*100</f>
        <v>58.553791887125215</v>
      </c>
      <c r="V3" s="4">
        <f t="shared" ref="V3:V13" si="5">Q3*Q3/(Q3+R3)</f>
        <v>194.39858906525572</v>
      </c>
      <c r="W3" s="5">
        <f t="shared" ref="W3:W13" si="6">Q3+R3</f>
        <v>567</v>
      </c>
      <c r="X3" s="6">
        <v>30</v>
      </c>
      <c r="Y3" s="6">
        <v>6</v>
      </c>
      <c r="Z3" s="6">
        <v>10</v>
      </c>
      <c r="AA3" s="6">
        <v>5</v>
      </c>
      <c r="AB3" s="6">
        <v>5</v>
      </c>
      <c r="AC3" s="13">
        <f t="shared" ref="AC3:AC13" si="7">S3+X3+Y3+Z3+AA3+AB3</f>
        <v>144</v>
      </c>
      <c r="AD3" s="11"/>
    </row>
    <row r="4" spans="1:30" x14ac:dyDescent="0.25">
      <c r="A4" t="s">
        <v>44</v>
      </c>
      <c r="B4">
        <v>68</v>
      </c>
      <c r="C4">
        <v>46</v>
      </c>
      <c r="D4" s="7">
        <v>19</v>
      </c>
      <c r="E4" s="2">
        <v>56</v>
      </c>
      <c r="F4" s="2">
        <v>53</v>
      </c>
      <c r="G4" s="7">
        <v>5</v>
      </c>
      <c r="H4" s="8">
        <v>56</v>
      </c>
      <c r="I4">
        <v>53</v>
      </c>
      <c r="J4" s="7">
        <v>11</v>
      </c>
      <c r="K4">
        <v>60</v>
      </c>
      <c r="L4">
        <v>52</v>
      </c>
      <c r="M4" s="7">
        <v>15</v>
      </c>
      <c r="N4">
        <v>83</v>
      </c>
      <c r="O4">
        <v>63</v>
      </c>
      <c r="P4" s="7">
        <v>14</v>
      </c>
      <c r="Q4" s="12">
        <f t="shared" si="0"/>
        <v>323</v>
      </c>
      <c r="R4" s="11">
        <f t="shared" si="1"/>
        <v>267</v>
      </c>
      <c r="S4" s="13">
        <f t="shared" si="2"/>
        <v>64</v>
      </c>
      <c r="T4" s="3">
        <f t="shared" si="3"/>
        <v>189.5</v>
      </c>
      <c r="U4" s="4">
        <f t="shared" si="4"/>
        <v>54.745762711864408</v>
      </c>
      <c r="V4" s="4">
        <f t="shared" si="5"/>
        <v>176.82881355932204</v>
      </c>
      <c r="W4" s="5">
        <f t="shared" si="6"/>
        <v>590</v>
      </c>
      <c r="X4" s="6">
        <v>23</v>
      </c>
      <c r="Y4" s="6">
        <v>4</v>
      </c>
      <c r="Z4" s="6">
        <v>7</v>
      </c>
      <c r="AA4" s="6">
        <v>5</v>
      </c>
      <c r="AB4" s="6">
        <v>5</v>
      </c>
      <c r="AC4" s="13">
        <f t="shared" si="7"/>
        <v>108</v>
      </c>
      <c r="AD4" s="11"/>
    </row>
    <row r="5" spans="1:30" x14ac:dyDescent="0.25">
      <c r="A5" t="s">
        <v>5</v>
      </c>
      <c r="B5">
        <v>59</v>
      </c>
      <c r="C5">
        <v>34</v>
      </c>
      <c r="D5" s="7">
        <v>19</v>
      </c>
      <c r="E5">
        <v>55</v>
      </c>
      <c r="F5">
        <v>47</v>
      </c>
      <c r="G5" s="7">
        <v>14</v>
      </c>
      <c r="H5" s="8">
        <v>68</v>
      </c>
      <c r="I5">
        <v>37</v>
      </c>
      <c r="J5" s="7">
        <v>23</v>
      </c>
      <c r="K5">
        <v>50</v>
      </c>
      <c r="L5">
        <v>54</v>
      </c>
      <c r="M5" s="7">
        <v>4</v>
      </c>
      <c r="N5">
        <v>58</v>
      </c>
      <c r="O5">
        <v>34</v>
      </c>
      <c r="P5" s="7">
        <v>15</v>
      </c>
      <c r="Q5" s="12">
        <f t="shared" si="0"/>
        <v>290</v>
      </c>
      <c r="R5" s="11">
        <f t="shared" si="1"/>
        <v>206</v>
      </c>
      <c r="S5" s="13">
        <f t="shared" si="2"/>
        <v>75</v>
      </c>
      <c r="T5" s="3">
        <f t="shared" si="3"/>
        <v>187</v>
      </c>
      <c r="U5" s="4">
        <f t="shared" si="4"/>
        <v>58.467741935483872</v>
      </c>
      <c r="V5" s="4">
        <f t="shared" si="5"/>
        <v>169.55645161290323</v>
      </c>
      <c r="W5" s="5">
        <f t="shared" si="6"/>
        <v>496</v>
      </c>
      <c r="X5" s="6">
        <v>15</v>
      </c>
      <c r="Y5" s="6">
        <v>9</v>
      </c>
      <c r="Z5" s="6">
        <v>9</v>
      </c>
      <c r="AA5" s="6">
        <v>5</v>
      </c>
      <c r="AB5" s="6">
        <v>5</v>
      </c>
      <c r="AC5" s="13">
        <f t="shared" si="7"/>
        <v>118</v>
      </c>
      <c r="AD5" s="11"/>
    </row>
    <row r="6" spans="1:30" x14ac:dyDescent="0.25">
      <c r="A6" t="s">
        <v>2</v>
      </c>
      <c r="B6">
        <v>41</v>
      </c>
      <c r="C6">
        <v>37</v>
      </c>
      <c r="D6" s="7">
        <v>11</v>
      </c>
      <c r="E6" s="2">
        <v>44</v>
      </c>
      <c r="F6" s="2">
        <v>33</v>
      </c>
      <c r="G6" s="7">
        <v>18</v>
      </c>
      <c r="H6" s="8">
        <v>47</v>
      </c>
      <c r="I6">
        <v>27</v>
      </c>
      <c r="J6" s="7">
        <v>17</v>
      </c>
      <c r="K6">
        <v>42</v>
      </c>
      <c r="L6">
        <v>27</v>
      </c>
      <c r="M6" s="7">
        <v>17</v>
      </c>
      <c r="N6">
        <v>49</v>
      </c>
      <c r="O6">
        <v>59</v>
      </c>
      <c r="P6" s="7">
        <v>7</v>
      </c>
      <c r="Q6" s="12">
        <f t="shared" si="0"/>
        <v>223</v>
      </c>
      <c r="R6" s="11">
        <f t="shared" si="1"/>
        <v>183</v>
      </c>
      <c r="S6" s="13">
        <f t="shared" si="2"/>
        <v>70</v>
      </c>
      <c r="T6" s="3">
        <f t="shared" si="3"/>
        <v>131.5</v>
      </c>
      <c r="U6" s="4">
        <f t="shared" si="4"/>
        <v>54.926108374384242</v>
      </c>
      <c r="V6" s="4">
        <f t="shared" si="5"/>
        <v>122.48522167487685</v>
      </c>
      <c r="W6" s="5">
        <f t="shared" si="6"/>
        <v>406</v>
      </c>
      <c r="X6" s="6">
        <v>9</v>
      </c>
      <c r="Y6" s="6">
        <v>10</v>
      </c>
      <c r="Z6" s="6">
        <v>8</v>
      </c>
      <c r="AA6" s="6">
        <v>4</v>
      </c>
      <c r="AB6" s="6">
        <v>3</v>
      </c>
      <c r="AC6" s="13">
        <f t="shared" si="7"/>
        <v>104</v>
      </c>
      <c r="AD6" s="11"/>
    </row>
    <row r="7" spans="1:30" x14ac:dyDescent="0.25">
      <c r="A7" t="s">
        <v>43</v>
      </c>
      <c r="B7">
        <v>55</v>
      </c>
      <c r="C7">
        <v>59</v>
      </c>
      <c r="D7" s="7">
        <v>5</v>
      </c>
      <c r="E7" s="20">
        <v>51</v>
      </c>
      <c r="F7" s="20">
        <v>40</v>
      </c>
      <c r="G7" s="7">
        <v>15</v>
      </c>
      <c r="H7" s="8">
        <v>44</v>
      </c>
      <c r="I7">
        <v>50</v>
      </c>
      <c r="J7" s="7">
        <v>12</v>
      </c>
      <c r="K7">
        <v>52</v>
      </c>
      <c r="L7">
        <v>49</v>
      </c>
      <c r="M7" s="7">
        <v>12</v>
      </c>
      <c r="N7">
        <v>13</v>
      </c>
      <c r="O7">
        <v>24</v>
      </c>
      <c r="P7" s="7">
        <v>7</v>
      </c>
      <c r="Q7" s="12">
        <f t="shared" si="0"/>
        <v>215</v>
      </c>
      <c r="R7" s="11">
        <f t="shared" si="1"/>
        <v>222</v>
      </c>
      <c r="S7" s="13">
        <f t="shared" si="2"/>
        <v>51</v>
      </c>
      <c r="T7" s="3">
        <f t="shared" si="3"/>
        <v>104</v>
      </c>
      <c r="U7" s="4">
        <f t="shared" si="4"/>
        <v>49.199084668192221</v>
      </c>
      <c r="V7" s="4">
        <f t="shared" si="5"/>
        <v>105.77803203661327</v>
      </c>
      <c r="W7" s="5">
        <f t="shared" si="6"/>
        <v>437</v>
      </c>
      <c r="X7" s="6">
        <v>9</v>
      </c>
      <c r="Y7" s="6">
        <v>8</v>
      </c>
      <c r="Z7" s="6">
        <v>5</v>
      </c>
      <c r="AA7" s="6">
        <v>4</v>
      </c>
      <c r="AB7" s="6">
        <v>4</v>
      </c>
      <c r="AC7" s="13">
        <f t="shared" si="7"/>
        <v>81</v>
      </c>
      <c r="AD7" s="11"/>
    </row>
    <row r="8" spans="1:30" x14ac:dyDescent="0.25">
      <c r="A8" t="s">
        <v>1</v>
      </c>
      <c r="B8">
        <v>41</v>
      </c>
      <c r="C8">
        <v>40</v>
      </c>
      <c r="D8" s="7">
        <v>9</v>
      </c>
      <c r="E8" s="2">
        <v>35</v>
      </c>
      <c r="F8" s="2">
        <v>55</v>
      </c>
      <c r="G8" s="7">
        <v>4</v>
      </c>
      <c r="H8" s="8">
        <v>35</v>
      </c>
      <c r="I8">
        <v>45</v>
      </c>
      <c r="J8" s="7">
        <v>4</v>
      </c>
      <c r="K8">
        <v>52</v>
      </c>
      <c r="L8">
        <v>62</v>
      </c>
      <c r="M8" s="7">
        <v>4</v>
      </c>
      <c r="N8">
        <v>61</v>
      </c>
      <c r="O8">
        <v>45</v>
      </c>
      <c r="P8" s="7">
        <v>12</v>
      </c>
      <c r="Q8" s="12">
        <f t="shared" si="0"/>
        <v>224</v>
      </c>
      <c r="R8" s="11">
        <f t="shared" si="1"/>
        <v>247</v>
      </c>
      <c r="S8" s="13">
        <f t="shared" si="2"/>
        <v>33</v>
      </c>
      <c r="T8" s="3">
        <f t="shared" si="3"/>
        <v>100.5</v>
      </c>
      <c r="U8" s="4">
        <f t="shared" si="4"/>
        <v>47.5583864118896</v>
      </c>
      <c r="V8" s="4">
        <f t="shared" si="5"/>
        <v>106.5307855626327</v>
      </c>
      <c r="W8" s="5">
        <f t="shared" si="6"/>
        <v>471</v>
      </c>
      <c r="X8" s="6">
        <v>8</v>
      </c>
      <c r="Y8" s="6">
        <v>5</v>
      </c>
      <c r="Z8" s="6">
        <v>4</v>
      </c>
      <c r="AA8" s="6">
        <v>4</v>
      </c>
      <c r="AB8" s="6">
        <v>4</v>
      </c>
      <c r="AC8" s="13">
        <f t="shared" si="7"/>
        <v>58</v>
      </c>
      <c r="AD8" s="11"/>
    </row>
    <row r="9" spans="1:30" x14ac:dyDescent="0.25">
      <c r="A9" t="s">
        <v>3</v>
      </c>
      <c r="B9">
        <v>32</v>
      </c>
      <c r="C9">
        <v>47</v>
      </c>
      <c r="D9" s="7">
        <v>4</v>
      </c>
      <c r="E9" s="2">
        <v>39</v>
      </c>
      <c r="F9" s="2">
        <v>43</v>
      </c>
      <c r="G9" s="7">
        <v>10</v>
      </c>
      <c r="H9" s="8">
        <v>46</v>
      </c>
      <c r="I9">
        <v>54</v>
      </c>
      <c r="J9" s="7">
        <v>9</v>
      </c>
      <c r="K9">
        <v>35</v>
      </c>
      <c r="L9">
        <v>23</v>
      </c>
      <c r="M9" s="7">
        <v>16</v>
      </c>
      <c r="N9">
        <v>45</v>
      </c>
      <c r="O9">
        <v>63</v>
      </c>
      <c r="P9" s="7">
        <v>4</v>
      </c>
      <c r="Q9" s="12">
        <f t="shared" si="0"/>
        <v>197</v>
      </c>
      <c r="R9" s="11">
        <f t="shared" si="1"/>
        <v>230</v>
      </c>
      <c r="S9" s="13">
        <f t="shared" si="2"/>
        <v>43</v>
      </c>
      <c r="T9" s="3">
        <f t="shared" si="3"/>
        <v>82</v>
      </c>
      <c r="U9" s="4">
        <f t="shared" si="4"/>
        <v>46.13583138173302</v>
      </c>
      <c r="V9" s="4">
        <f t="shared" si="5"/>
        <v>90.887587822014055</v>
      </c>
      <c r="W9" s="5">
        <f t="shared" si="6"/>
        <v>427</v>
      </c>
      <c r="X9" s="6">
        <v>8</v>
      </c>
      <c r="Y9" s="6">
        <v>7</v>
      </c>
      <c r="Z9" s="6">
        <v>3</v>
      </c>
      <c r="AA9" s="6">
        <v>3</v>
      </c>
      <c r="AB9" s="6">
        <v>3</v>
      </c>
      <c r="AC9" s="13">
        <f t="shared" si="7"/>
        <v>67</v>
      </c>
      <c r="AD9" s="11"/>
    </row>
    <row r="10" spans="1:30" x14ac:dyDescent="0.25">
      <c r="A10" s="18">
        <v>911</v>
      </c>
      <c r="B10">
        <v>35</v>
      </c>
      <c r="C10">
        <v>61</v>
      </c>
      <c r="D10" s="7">
        <v>3</v>
      </c>
      <c r="E10" s="2">
        <v>24</v>
      </c>
      <c r="F10" s="2">
        <v>43</v>
      </c>
      <c r="G10" s="7">
        <v>9</v>
      </c>
      <c r="H10" s="8">
        <v>43</v>
      </c>
      <c r="I10">
        <v>50</v>
      </c>
      <c r="J10" s="7">
        <v>4</v>
      </c>
      <c r="K10">
        <v>40</v>
      </c>
      <c r="L10">
        <v>54</v>
      </c>
      <c r="M10" s="7">
        <v>9</v>
      </c>
      <c r="N10">
        <v>39</v>
      </c>
      <c r="O10">
        <v>72</v>
      </c>
      <c r="P10" s="7">
        <v>4</v>
      </c>
      <c r="Q10" s="12">
        <f t="shared" si="0"/>
        <v>181</v>
      </c>
      <c r="R10" s="11">
        <f t="shared" si="1"/>
        <v>280</v>
      </c>
      <c r="S10" s="13">
        <f t="shared" si="2"/>
        <v>29</v>
      </c>
      <c r="T10" s="3">
        <f t="shared" si="3"/>
        <v>41</v>
      </c>
      <c r="U10" s="4">
        <f t="shared" si="4"/>
        <v>39.262472885032537</v>
      </c>
      <c r="V10" s="4">
        <f t="shared" si="5"/>
        <v>71.0650759219089</v>
      </c>
      <c r="W10" s="5">
        <f t="shared" si="6"/>
        <v>461</v>
      </c>
      <c r="X10" s="6">
        <v>7</v>
      </c>
      <c r="Y10" s="6">
        <v>3</v>
      </c>
      <c r="Z10" s="6">
        <v>1</v>
      </c>
      <c r="AA10" s="6">
        <v>3</v>
      </c>
      <c r="AB10" s="6">
        <v>4</v>
      </c>
      <c r="AC10" s="13">
        <f t="shared" si="7"/>
        <v>47</v>
      </c>
      <c r="AD10" s="11"/>
    </row>
    <row r="11" spans="1:30" x14ac:dyDescent="0.25">
      <c r="A11" t="s">
        <v>45</v>
      </c>
      <c r="B11">
        <v>18</v>
      </c>
      <c r="C11">
        <v>26</v>
      </c>
      <c r="D11" s="7">
        <v>7</v>
      </c>
      <c r="E11" s="2">
        <v>51</v>
      </c>
      <c r="F11" s="2">
        <v>49</v>
      </c>
      <c r="G11" s="7">
        <v>10</v>
      </c>
      <c r="H11" s="17">
        <v>0</v>
      </c>
      <c r="I11" s="14">
        <v>1</v>
      </c>
      <c r="J11" s="7">
        <v>0</v>
      </c>
      <c r="K11">
        <v>29</v>
      </c>
      <c r="L11">
        <v>61</v>
      </c>
      <c r="M11" s="7">
        <v>3</v>
      </c>
      <c r="N11">
        <v>41</v>
      </c>
      <c r="O11">
        <v>65</v>
      </c>
      <c r="P11" s="7">
        <v>4</v>
      </c>
      <c r="Q11" s="12">
        <f t="shared" si="0"/>
        <v>139</v>
      </c>
      <c r="R11" s="11">
        <f t="shared" si="1"/>
        <v>202</v>
      </c>
      <c r="S11" s="13">
        <f t="shared" si="2"/>
        <v>24</v>
      </c>
      <c r="T11" s="3">
        <f t="shared" si="3"/>
        <v>38</v>
      </c>
      <c r="U11" s="4">
        <f t="shared" si="4"/>
        <v>40.762463343108507</v>
      </c>
      <c r="V11" s="4">
        <f t="shared" si="5"/>
        <v>56.659824046920818</v>
      </c>
      <c r="W11" s="5">
        <f t="shared" si="6"/>
        <v>341</v>
      </c>
      <c r="X11" s="6">
        <v>7</v>
      </c>
      <c r="Y11" s="6"/>
      <c r="Z11" s="6">
        <v>2</v>
      </c>
      <c r="AA11" s="6">
        <v>3</v>
      </c>
      <c r="AB11" s="6">
        <v>3</v>
      </c>
      <c r="AC11" s="13">
        <f t="shared" si="7"/>
        <v>39</v>
      </c>
      <c r="AD11" s="11"/>
    </row>
    <row r="12" spans="1:30" x14ac:dyDescent="0.25">
      <c r="A12" t="s">
        <v>0</v>
      </c>
      <c r="B12">
        <v>49</v>
      </c>
      <c r="C12">
        <v>40</v>
      </c>
      <c r="D12" s="7">
        <v>12</v>
      </c>
      <c r="E12" s="2">
        <v>0</v>
      </c>
      <c r="F12" s="2">
        <v>1</v>
      </c>
      <c r="G12" s="7">
        <v>0</v>
      </c>
      <c r="H12" s="17">
        <v>0</v>
      </c>
      <c r="I12" s="14">
        <v>1</v>
      </c>
      <c r="J12" s="7">
        <v>4</v>
      </c>
      <c r="K12" s="14">
        <v>0</v>
      </c>
      <c r="L12" s="14">
        <v>1</v>
      </c>
      <c r="M12" s="7">
        <v>0</v>
      </c>
      <c r="N12">
        <v>0</v>
      </c>
      <c r="O12">
        <v>1</v>
      </c>
      <c r="P12" s="7">
        <v>0</v>
      </c>
      <c r="Q12" s="12">
        <f t="shared" si="0"/>
        <v>49</v>
      </c>
      <c r="R12" s="11">
        <f t="shared" si="1"/>
        <v>44</v>
      </c>
      <c r="S12" s="13">
        <f t="shared" si="2"/>
        <v>16</v>
      </c>
      <c r="T12" s="3">
        <f t="shared" si="3"/>
        <v>27</v>
      </c>
      <c r="U12" s="4">
        <f t="shared" si="4"/>
        <v>52.688172043010752</v>
      </c>
      <c r="V12" s="4">
        <f t="shared" si="5"/>
        <v>25.817204301075268</v>
      </c>
      <c r="W12" s="5">
        <f t="shared" si="6"/>
        <v>93</v>
      </c>
      <c r="X12" s="6">
        <v>6</v>
      </c>
      <c r="Y12" s="6"/>
      <c r="Z12" s="6">
        <v>6</v>
      </c>
      <c r="AA12" s="6">
        <v>2</v>
      </c>
      <c r="AB12" s="6">
        <v>2</v>
      </c>
      <c r="AC12" s="13">
        <f t="shared" si="7"/>
        <v>32</v>
      </c>
      <c r="AD12" s="11"/>
    </row>
    <row r="13" spans="1:30" x14ac:dyDescent="0.25">
      <c r="A13" t="s">
        <v>4</v>
      </c>
      <c r="B13" s="14">
        <v>0</v>
      </c>
      <c r="C13" s="14">
        <v>1</v>
      </c>
      <c r="D13" s="7">
        <v>0</v>
      </c>
      <c r="E13" s="16">
        <v>0</v>
      </c>
      <c r="F13" s="16">
        <v>1</v>
      </c>
      <c r="G13" s="7">
        <v>0</v>
      </c>
      <c r="H13" s="21">
        <v>31</v>
      </c>
      <c r="I13" s="11">
        <v>58</v>
      </c>
      <c r="J13" s="7">
        <v>3</v>
      </c>
      <c r="K13" s="14">
        <v>0</v>
      </c>
      <c r="L13" s="14">
        <v>1</v>
      </c>
      <c r="M13" s="7">
        <v>0</v>
      </c>
      <c r="N13">
        <v>0</v>
      </c>
      <c r="O13">
        <v>1</v>
      </c>
      <c r="P13" s="7">
        <v>0</v>
      </c>
      <c r="Q13" s="12">
        <f t="shared" si="0"/>
        <v>31</v>
      </c>
      <c r="R13" s="11">
        <f t="shared" si="1"/>
        <v>62</v>
      </c>
      <c r="S13" s="13">
        <f t="shared" si="2"/>
        <v>3</v>
      </c>
      <c r="T13" s="3">
        <f t="shared" si="3"/>
        <v>0</v>
      </c>
      <c r="U13" s="4">
        <f t="shared" si="4"/>
        <v>33.333333333333329</v>
      </c>
      <c r="V13" s="4">
        <f t="shared" si="5"/>
        <v>10.333333333333334</v>
      </c>
      <c r="W13" s="5">
        <f t="shared" si="6"/>
        <v>93</v>
      </c>
      <c r="X13" s="6">
        <v>6</v>
      </c>
      <c r="Y13" s="6"/>
      <c r="Z13" s="6"/>
      <c r="AA13" s="6">
        <v>2</v>
      </c>
      <c r="AB13" s="6">
        <v>2</v>
      </c>
      <c r="AC13" s="13">
        <f t="shared" si="7"/>
        <v>13</v>
      </c>
      <c r="AD13" s="11"/>
    </row>
    <row r="14" spans="1:30" x14ac:dyDescent="0.25">
      <c r="A14" s="11"/>
      <c r="B14" s="11"/>
      <c r="C14" s="11"/>
      <c r="D14" s="11"/>
      <c r="E14" s="20"/>
      <c r="F14" s="20"/>
      <c r="G14" s="11"/>
      <c r="H14" s="21"/>
      <c r="I14" s="11"/>
      <c r="J14" s="11"/>
      <c r="K14" s="11"/>
      <c r="L14" s="11"/>
      <c r="M14" s="11"/>
      <c r="N14" s="11"/>
      <c r="O14" s="11"/>
      <c r="P14" s="11"/>
      <c r="Q14" s="12"/>
      <c r="R14" s="11"/>
      <c r="S14" s="12"/>
      <c r="T14" s="11"/>
      <c r="U14" s="19"/>
      <c r="V14" s="19"/>
      <c r="W14" s="20"/>
      <c r="X14" s="11"/>
      <c r="Y14" s="11"/>
      <c r="Z14" s="11"/>
      <c r="AA14" s="11"/>
      <c r="AB14" s="11"/>
      <c r="AC14" s="12"/>
      <c r="AD14" s="11"/>
    </row>
    <row r="15" spans="1:30" x14ac:dyDescent="0.25">
      <c r="A15" s="11"/>
      <c r="B15" s="11"/>
      <c r="C15" s="11"/>
      <c r="D15" s="11"/>
      <c r="E15" s="20"/>
      <c r="F15" s="20"/>
      <c r="G15" s="11"/>
      <c r="H15" s="21"/>
      <c r="I15" s="11"/>
      <c r="J15" s="11"/>
      <c r="K15" s="11"/>
      <c r="L15" s="11"/>
      <c r="M15" s="11"/>
      <c r="N15" s="11"/>
      <c r="O15" s="11"/>
      <c r="P15" s="11"/>
      <c r="Q15" s="12"/>
      <c r="R15" s="11"/>
      <c r="S15" s="12"/>
      <c r="T15" s="11"/>
      <c r="U15" s="19"/>
      <c r="V15" s="19"/>
      <c r="W15" s="20"/>
      <c r="X15" s="11"/>
      <c r="Y15" s="11"/>
      <c r="Z15" s="11"/>
      <c r="AA15" s="11"/>
      <c r="AB15" s="11"/>
      <c r="AC15" s="12"/>
      <c r="AD15" s="11"/>
    </row>
    <row r="16" spans="1:30" x14ac:dyDescent="0.25">
      <c r="A16" s="11"/>
      <c r="B16" s="11"/>
      <c r="C16" s="11"/>
      <c r="D16" s="11"/>
      <c r="E16" s="20"/>
      <c r="F16" s="20"/>
      <c r="G16" s="11"/>
      <c r="H16" s="21"/>
      <c r="I16" s="11"/>
      <c r="J16" s="11"/>
      <c r="K16" s="11"/>
      <c r="L16" s="11"/>
      <c r="M16" s="11"/>
      <c r="N16" s="11"/>
      <c r="O16" s="11"/>
      <c r="P16" s="11"/>
      <c r="Q16" s="12"/>
      <c r="R16" s="11"/>
      <c r="S16" s="12"/>
      <c r="T16" s="11"/>
      <c r="U16" s="19"/>
      <c r="V16" s="19"/>
      <c r="W16" s="20"/>
      <c r="X16" s="11"/>
      <c r="Y16" s="11"/>
      <c r="Z16" s="11"/>
      <c r="AA16" s="11"/>
      <c r="AB16" s="11"/>
      <c r="AC16" s="12"/>
      <c r="AD16" s="11"/>
    </row>
    <row r="17" spans="1:30" x14ac:dyDescent="0.25">
      <c r="A17" s="11"/>
      <c r="B17" s="11"/>
      <c r="C17" s="11"/>
      <c r="D17" s="11"/>
      <c r="E17" s="20"/>
      <c r="F17" s="20"/>
      <c r="G17" s="11"/>
      <c r="H17" s="21"/>
      <c r="I17" s="11"/>
      <c r="J17" s="11"/>
      <c r="K17" s="11"/>
      <c r="L17" s="11"/>
      <c r="M17" s="11"/>
      <c r="N17" s="11"/>
      <c r="O17" s="11"/>
      <c r="P17" s="11"/>
      <c r="Q17" s="12"/>
      <c r="R17" s="11"/>
      <c r="S17" s="12"/>
      <c r="T17" s="11"/>
      <c r="U17" s="19"/>
      <c r="V17" s="19"/>
      <c r="W17" s="20"/>
      <c r="X17" s="11"/>
      <c r="Y17" s="11"/>
      <c r="Z17" s="11"/>
      <c r="AA17" s="11"/>
      <c r="AB17" s="11"/>
      <c r="AC17" s="12"/>
      <c r="AD17" s="11"/>
    </row>
    <row r="18" spans="1:30" x14ac:dyDescent="0.25">
      <c r="A18" s="9" t="s">
        <v>26</v>
      </c>
      <c r="B18" s="9"/>
      <c r="C18" s="11"/>
      <c r="D18" s="11"/>
      <c r="E18" s="11"/>
      <c r="F18" s="11"/>
      <c r="G18" s="11"/>
      <c r="H18" s="21"/>
      <c r="I18" s="11"/>
      <c r="J18" s="11"/>
      <c r="K18" s="11"/>
      <c r="L18" s="11"/>
      <c r="M18" s="11"/>
      <c r="N18" s="11"/>
      <c r="O18" s="11"/>
      <c r="P18" s="11"/>
      <c r="Q18" s="12"/>
      <c r="R18" s="11"/>
      <c r="S18" s="12"/>
      <c r="T18" s="11"/>
      <c r="U18" s="19"/>
      <c r="V18" s="19"/>
      <c r="W18" s="20"/>
      <c r="X18" s="11"/>
      <c r="Y18" s="11"/>
      <c r="Z18" s="11"/>
      <c r="AA18" s="11"/>
      <c r="AB18" s="11"/>
      <c r="AC18" s="12"/>
      <c r="AD18" s="11"/>
    </row>
    <row r="19" spans="1:30" x14ac:dyDescent="0.25">
      <c r="A19" s="9" t="s">
        <v>11</v>
      </c>
      <c r="C19" s="11"/>
      <c r="D19" s="11"/>
      <c r="E19" s="20"/>
      <c r="F19" s="20"/>
      <c r="G19" s="11"/>
      <c r="H19" s="21"/>
      <c r="I19" s="11"/>
      <c r="J19" s="11"/>
      <c r="K19" s="11"/>
      <c r="L19" s="11"/>
      <c r="M19" s="11"/>
      <c r="N19" s="11"/>
      <c r="O19" s="11"/>
      <c r="P19" s="11"/>
      <c r="Q19" s="12"/>
      <c r="R19" s="11"/>
      <c r="S19" s="12"/>
      <c r="T19" s="11"/>
      <c r="U19" s="19"/>
      <c r="V19" s="19"/>
      <c r="W19" s="20"/>
      <c r="X19" s="11"/>
      <c r="Y19" s="11"/>
      <c r="Z19" s="11"/>
      <c r="AA19" s="11"/>
      <c r="AB19" s="11"/>
      <c r="AC19" s="12"/>
      <c r="AD19" s="11"/>
    </row>
    <row r="20" spans="1:30" ht="30" x14ac:dyDescent="0.25">
      <c r="A20" s="9" t="s">
        <v>27</v>
      </c>
      <c r="C20" s="11"/>
      <c r="D20" s="11"/>
      <c r="E20" s="20"/>
      <c r="F20" s="20"/>
      <c r="G20" s="11"/>
      <c r="H20" s="21"/>
      <c r="I20" s="11"/>
      <c r="J20" s="11"/>
      <c r="K20" s="11"/>
      <c r="L20" s="11"/>
      <c r="M20" s="11"/>
      <c r="N20" s="11"/>
      <c r="O20" s="11"/>
      <c r="P20" s="11"/>
      <c r="Q20" s="12"/>
      <c r="R20" s="11"/>
      <c r="S20" s="12"/>
      <c r="T20" s="11"/>
      <c r="U20" s="19"/>
      <c r="V20" s="19"/>
      <c r="W20" s="20"/>
      <c r="X20" s="11"/>
      <c r="Y20" s="11"/>
      <c r="Z20" s="11"/>
      <c r="AA20" s="11"/>
      <c r="AB20" s="11"/>
      <c r="AC20" s="12"/>
      <c r="AD20" s="11"/>
    </row>
    <row r="21" spans="1:30" x14ac:dyDescent="0.25">
      <c r="A21" s="9" t="s">
        <v>28</v>
      </c>
      <c r="C21" s="11"/>
      <c r="D21" s="11"/>
      <c r="E21" s="20"/>
      <c r="F21" s="20"/>
      <c r="G21" s="11"/>
      <c r="H21" s="21"/>
      <c r="I21" s="11"/>
      <c r="J21" s="11"/>
      <c r="K21" s="11"/>
      <c r="L21" s="11"/>
      <c r="M21" s="11"/>
      <c r="N21" s="11"/>
      <c r="O21" s="11"/>
      <c r="P21" s="11"/>
      <c r="Q21" s="12"/>
      <c r="R21" s="11"/>
      <c r="S21" s="12"/>
      <c r="T21" s="11"/>
      <c r="U21" s="19"/>
      <c r="V21" s="19"/>
      <c r="W21" s="20"/>
      <c r="X21" s="11"/>
      <c r="Y21" s="11"/>
      <c r="Z21" s="11"/>
      <c r="AA21" s="11"/>
      <c r="AB21" s="11"/>
      <c r="AC21" s="12"/>
      <c r="AD21" s="11"/>
    </row>
    <row r="22" spans="1:30" x14ac:dyDescent="0.25">
      <c r="C22" s="11"/>
      <c r="D22" s="11"/>
      <c r="E22" s="20"/>
      <c r="F22" s="20"/>
      <c r="G22" s="11"/>
      <c r="H22" s="21"/>
      <c r="I22" s="11"/>
      <c r="J22" s="11"/>
      <c r="K22" s="11"/>
      <c r="L22" s="11"/>
      <c r="M22" s="11"/>
      <c r="N22" s="11"/>
      <c r="O22" s="11"/>
      <c r="P22" s="11"/>
      <c r="Q22" s="12"/>
      <c r="R22" s="11"/>
      <c r="S22" s="12"/>
      <c r="T22" s="11"/>
      <c r="U22" s="19"/>
      <c r="V22" s="19"/>
      <c r="W22" s="20"/>
      <c r="X22" s="11"/>
      <c r="Y22" s="11"/>
      <c r="Z22" s="11"/>
      <c r="AA22" s="11"/>
      <c r="AB22" s="11"/>
      <c r="AC22" s="12"/>
      <c r="AD22" s="11"/>
    </row>
    <row r="23" spans="1:30" x14ac:dyDescent="0.25">
      <c r="A23" s="9" t="s">
        <v>8</v>
      </c>
      <c r="B23" s="9" t="s">
        <v>37</v>
      </c>
      <c r="C23" s="11"/>
      <c r="D23" s="11"/>
      <c r="E23" s="20"/>
      <c r="F23" s="2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1"/>
      <c r="S23" s="12"/>
      <c r="T23" s="11"/>
      <c r="U23" s="19"/>
      <c r="V23" s="19"/>
      <c r="W23" s="20"/>
      <c r="X23" s="11"/>
      <c r="Y23" s="11"/>
      <c r="Z23" s="11"/>
      <c r="AA23" s="11"/>
      <c r="AB23" s="11"/>
      <c r="AC23" s="12"/>
      <c r="AD23" s="11"/>
    </row>
    <row r="24" spans="1:30" x14ac:dyDescent="0.25">
      <c r="A24" s="9" t="s">
        <v>9</v>
      </c>
      <c r="B24" t="s">
        <v>38</v>
      </c>
      <c r="C24" s="11"/>
      <c r="D24" s="11"/>
      <c r="E24" s="20"/>
      <c r="F24" s="20"/>
      <c r="G24" s="11"/>
      <c r="H24" s="21"/>
      <c r="I24" s="11"/>
      <c r="J24" s="11"/>
      <c r="K24" s="11"/>
      <c r="L24" s="11"/>
      <c r="M24" s="11"/>
      <c r="N24" s="11"/>
      <c r="O24" s="11"/>
      <c r="P24" s="11"/>
      <c r="Q24" s="12"/>
      <c r="R24" s="11"/>
      <c r="S24" s="12"/>
      <c r="T24" s="11"/>
      <c r="U24" s="19"/>
      <c r="V24" s="19"/>
      <c r="W24" s="20"/>
      <c r="X24" s="11"/>
      <c r="Y24" s="11"/>
      <c r="Z24" s="11"/>
      <c r="AA24" s="11"/>
      <c r="AB24" s="11"/>
      <c r="AC24" s="12"/>
      <c r="AD24" s="11"/>
    </row>
    <row r="25" spans="1:30" x14ac:dyDescent="0.25">
      <c r="A25" s="9" t="s">
        <v>10</v>
      </c>
      <c r="B25" t="s">
        <v>39</v>
      </c>
      <c r="C25" s="11"/>
      <c r="D25" s="11"/>
      <c r="E25" s="20"/>
      <c r="F25" s="20"/>
      <c r="G25" s="11"/>
      <c r="H25" s="21"/>
      <c r="I25" s="11"/>
      <c r="J25" s="11"/>
      <c r="K25" s="11"/>
      <c r="L25" s="11"/>
      <c r="M25" s="11"/>
      <c r="N25" s="11"/>
      <c r="O25" s="11"/>
      <c r="P25" s="11"/>
      <c r="Q25" s="12"/>
      <c r="R25" s="11"/>
      <c r="S25" s="12"/>
      <c r="T25" s="11"/>
      <c r="U25" s="19"/>
      <c r="V25" s="19"/>
      <c r="W25" s="20"/>
      <c r="X25" s="11"/>
      <c r="Y25" s="11"/>
      <c r="Z25" s="11"/>
      <c r="AA25" s="11"/>
      <c r="AB25" s="11"/>
      <c r="AC25" s="12"/>
      <c r="AD25" s="11"/>
    </row>
    <row r="26" spans="1:30" ht="30" x14ac:dyDescent="0.25">
      <c r="A26" s="9" t="s">
        <v>35</v>
      </c>
      <c r="B26" t="s">
        <v>40</v>
      </c>
      <c r="C26" s="11"/>
      <c r="D26" s="11"/>
      <c r="E26" s="20"/>
      <c r="F26" s="20"/>
      <c r="G26" s="11"/>
      <c r="H26" s="21"/>
      <c r="I26" s="11"/>
      <c r="J26" s="11"/>
      <c r="K26" s="11"/>
      <c r="L26" s="11"/>
      <c r="M26" s="11"/>
      <c r="N26" s="11"/>
      <c r="O26" s="11"/>
      <c r="P26" s="11"/>
      <c r="Q26" s="12"/>
      <c r="R26" s="11"/>
      <c r="S26" s="12"/>
      <c r="T26" s="11"/>
      <c r="U26" s="19"/>
      <c r="V26" s="19"/>
      <c r="W26" s="20"/>
      <c r="X26" s="11"/>
      <c r="Y26" s="11"/>
      <c r="Z26" s="11"/>
      <c r="AA26" s="11"/>
      <c r="AB26" s="11"/>
      <c r="AC26" s="12"/>
      <c r="AD26" s="11"/>
    </row>
    <row r="27" spans="1:30" x14ac:dyDescent="0.25">
      <c r="A27" s="9" t="s">
        <v>34</v>
      </c>
      <c r="B27" t="s">
        <v>41</v>
      </c>
      <c r="C27" s="11"/>
      <c r="D27" s="11"/>
      <c r="E27" s="20"/>
      <c r="F27" s="20"/>
      <c r="G27" s="11"/>
      <c r="H27" s="21"/>
      <c r="I27" s="11"/>
      <c r="J27" s="11"/>
      <c r="K27" s="11"/>
      <c r="L27" s="11"/>
      <c r="M27" s="11"/>
      <c r="N27" s="11"/>
      <c r="O27" s="11"/>
      <c r="P27" s="11"/>
      <c r="Q27" s="12"/>
      <c r="R27" s="11"/>
      <c r="S27" s="12"/>
      <c r="T27" s="11"/>
      <c r="U27" s="19"/>
      <c r="V27" s="19"/>
      <c r="W27" s="20"/>
      <c r="X27" s="11"/>
      <c r="Y27" s="11"/>
      <c r="Z27" s="11"/>
      <c r="AA27" s="11"/>
      <c r="AB27" s="11"/>
      <c r="AC27" s="12"/>
      <c r="AD27" s="11"/>
    </row>
    <row r="28" spans="1:30" x14ac:dyDescent="0.25">
      <c r="A28" s="11"/>
      <c r="B28" s="11"/>
      <c r="C28" s="11"/>
      <c r="D28" s="11"/>
      <c r="E28" s="20"/>
      <c r="F28" s="20"/>
      <c r="G28" s="11"/>
      <c r="H28" s="21"/>
      <c r="I28" s="11"/>
      <c r="J28" s="11"/>
      <c r="K28" s="11"/>
      <c r="L28" s="11"/>
      <c r="M28" s="11"/>
      <c r="N28" s="11"/>
      <c r="O28" s="11"/>
      <c r="P28" s="11"/>
      <c r="Q28" s="12"/>
      <c r="R28" s="11"/>
      <c r="S28" s="12"/>
      <c r="T28" s="11"/>
      <c r="U28" s="19"/>
      <c r="V28" s="19"/>
      <c r="W28" s="20"/>
      <c r="X28" s="11"/>
      <c r="Y28" s="11"/>
      <c r="Z28" s="11"/>
      <c r="AA28" s="11"/>
      <c r="AB28" s="11"/>
      <c r="AC28" s="12"/>
      <c r="AD28" s="11"/>
    </row>
    <row r="29" spans="1:30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30" ht="15" customHeight="1" x14ac:dyDescent="0.25">
      <c r="C30" s="9"/>
      <c r="D30" s="9"/>
    </row>
    <row r="35" spans="3:4" x14ac:dyDescent="0.25">
      <c r="C35" s="9"/>
      <c r="D35" s="9"/>
    </row>
    <row r="38" spans="3:4" x14ac:dyDescent="0.25">
      <c r="C38" s="9"/>
    </row>
  </sheetData>
  <sortState ref="A3:AC13">
    <sortCondition descending="1" ref="T3:T13"/>
  </sortState>
  <mergeCells count="6">
    <mergeCell ref="N1:P1"/>
    <mergeCell ref="Q1:S1"/>
    <mergeCell ref="B1:D1"/>
    <mergeCell ref="E1:G1"/>
    <mergeCell ref="H1:J1"/>
    <mergeCell ref="K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activeCell="E50" sqref="E50"/>
    </sheetView>
  </sheetViews>
  <sheetFormatPr defaultRowHeight="15" x14ac:dyDescent="0.25"/>
  <cols>
    <col min="1" max="1" width="18.28515625" customWidth="1"/>
  </cols>
  <sheetData>
    <row r="2" spans="1:3" x14ac:dyDescent="0.25">
      <c r="B2" t="s">
        <v>42</v>
      </c>
    </row>
    <row r="3" spans="1:3" x14ac:dyDescent="0.25">
      <c r="A3" t="s">
        <v>46</v>
      </c>
      <c r="B3" s="24">
        <v>144</v>
      </c>
    </row>
    <row r="4" spans="1:3" x14ac:dyDescent="0.25">
      <c r="A4" t="s">
        <v>44</v>
      </c>
      <c r="B4" s="24">
        <v>108</v>
      </c>
    </row>
    <row r="5" spans="1:3" x14ac:dyDescent="0.25">
      <c r="A5" t="s">
        <v>5</v>
      </c>
      <c r="B5" s="24">
        <v>118</v>
      </c>
    </row>
    <row r="6" spans="1:3" x14ac:dyDescent="0.25">
      <c r="A6" t="s">
        <v>2</v>
      </c>
      <c r="B6" s="24">
        <v>104</v>
      </c>
    </row>
    <row r="7" spans="1:3" x14ac:dyDescent="0.25">
      <c r="A7" t="s">
        <v>43</v>
      </c>
      <c r="B7" s="24">
        <v>81</v>
      </c>
    </row>
    <row r="8" spans="1:3" x14ac:dyDescent="0.25">
      <c r="A8" t="s">
        <v>1</v>
      </c>
      <c r="B8" s="24">
        <v>58</v>
      </c>
    </row>
    <row r="9" spans="1:3" x14ac:dyDescent="0.25">
      <c r="A9" t="s">
        <v>3</v>
      </c>
      <c r="B9" s="24">
        <v>67</v>
      </c>
    </row>
    <row r="10" spans="1:3" x14ac:dyDescent="0.25">
      <c r="A10" s="18">
        <v>911</v>
      </c>
      <c r="B10" s="24">
        <v>47</v>
      </c>
    </row>
    <row r="11" spans="1:3" x14ac:dyDescent="0.25">
      <c r="A11" t="s">
        <v>45</v>
      </c>
      <c r="B11" s="24">
        <v>39</v>
      </c>
    </row>
    <row r="12" spans="1:3" x14ac:dyDescent="0.25">
      <c r="A12" t="s">
        <v>0</v>
      </c>
      <c r="B12" s="24">
        <v>32</v>
      </c>
    </row>
    <row r="13" spans="1:3" x14ac:dyDescent="0.25">
      <c r="A13" t="s">
        <v>4</v>
      </c>
      <c r="B13" s="24">
        <v>13</v>
      </c>
    </row>
    <row r="14" spans="1:3" x14ac:dyDescent="0.25">
      <c r="A14" s="11"/>
      <c r="B14" s="12"/>
      <c r="C14" s="11"/>
    </row>
    <row r="15" spans="1:3" x14ac:dyDescent="0.25">
      <c r="A15" s="11"/>
      <c r="B15" s="12"/>
      <c r="C15" s="11"/>
    </row>
    <row r="16" spans="1:3" x14ac:dyDescent="0.25">
      <c r="A16" s="11"/>
      <c r="B16" s="12"/>
      <c r="C16" s="11"/>
    </row>
    <row r="17" spans="1:3" x14ac:dyDescent="0.25">
      <c r="A17" s="11"/>
      <c r="B17" s="12"/>
      <c r="C17" s="11"/>
    </row>
    <row r="18" spans="1:3" x14ac:dyDescent="0.25">
      <c r="A18" s="11"/>
      <c r="B18" s="12"/>
      <c r="C18" s="11"/>
    </row>
    <row r="19" spans="1:3" x14ac:dyDescent="0.25">
      <c r="A19" s="11"/>
      <c r="B19" s="12"/>
      <c r="C19" s="11"/>
    </row>
    <row r="20" spans="1:3" x14ac:dyDescent="0.25">
      <c r="A20" s="11"/>
      <c r="B20" s="12"/>
      <c r="C20" s="11"/>
    </row>
    <row r="21" spans="1:3" x14ac:dyDescent="0.25">
      <c r="A21" s="11"/>
      <c r="B21" s="12"/>
      <c r="C21" s="11"/>
    </row>
    <row r="22" spans="1:3" x14ac:dyDescent="0.25">
      <c r="A22" s="11"/>
      <c r="B22" s="12"/>
      <c r="C22" s="11"/>
    </row>
    <row r="23" spans="1:3" x14ac:dyDescent="0.25">
      <c r="A23" s="11"/>
      <c r="B23" s="12"/>
      <c r="C23" s="11"/>
    </row>
    <row r="24" spans="1:3" x14ac:dyDescent="0.25">
      <c r="A24" s="11"/>
      <c r="B24" s="12"/>
      <c r="C24" s="11"/>
    </row>
    <row r="25" spans="1:3" x14ac:dyDescent="0.25">
      <c r="A25" s="11"/>
      <c r="B25" s="12"/>
      <c r="C25" s="11"/>
    </row>
    <row r="26" spans="1:3" x14ac:dyDescent="0.25">
      <c r="A26" s="11"/>
      <c r="B26" s="12"/>
      <c r="C26" s="11"/>
    </row>
    <row r="27" spans="1:3" x14ac:dyDescent="0.25">
      <c r="A27" s="11"/>
      <c r="B27" s="12"/>
      <c r="C27" s="11"/>
    </row>
    <row r="28" spans="1:3" x14ac:dyDescent="0.25">
      <c r="A28" s="11"/>
      <c r="B28" s="12"/>
      <c r="C28" s="11"/>
    </row>
  </sheetData>
  <sortState ref="A3:B28">
    <sortCondition descending="1" ref="B3:B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Carentan</vt:lpstr>
      <vt:lpstr>Matmata</vt:lpstr>
      <vt:lpstr>Toujane</vt:lpstr>
      <vt:lpstr>Burgundy</vt:lpstr>
      <vt:lpstr>El Alamein</vt:lpstr>
      <vt:lpstr>Tournament</vt:lpstr>
      <vt:lpstr>Season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NBAH</dc:creator>
  <cp:lastModifiedBy>DeMoN</cp:lastModifiedBy>
  <dcterms:created xsi:type="dcterms:W3CDTF">2011-10-02T15:57:12Z</dcterms:created>
  <dcterms:modified xsi:type="dcterms:W3CDTF">2012-09-30T19:21:53Z</dcterms:modified>
</cp:coreProperties>
</file>