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F-D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<sst xmlns="http://schemas.openxmlformats.org/spreadsheetml/2006/main" count="41" uniqueCount="41">
  <si>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Имя</t>
  </si>
  <si>
    <t>Итого</t>
  </si>
  <si>
    <t>F-D</t>
  </si>
  <si>
    <t>КПД %</t>
  </si>
  <si>
    <t>Y</t>
  </si>
  <si>
    <t>Z</t>
  </si>
  <si>
    <t>&gt;VooDoo Doll&lt;</t>
  </si>
  <si>
    <t>NBAH79RUS</t>
  </si>
  <si>
    <t>tolyqwas</t>
  </si>
  <si>
    <t>9 11</t>
  </si>
  <si>
    <t>~Mr.Liman~™</t>
  </si>
  <si>
    <t>Vovan(курья)RUS™</t>
  </si>
  <si>
    <t>H I T M A N(Курья)</t>
  </si>
  <si>
    <t>ROSTIK G.R.U</t>
  </si>
  <si>
    <t>Фраги F</t>
  </si>
  <si>
    <t>Смерти D</t>
  </si>
  <si>
    <t>F</t>
  </si>
  <si>
    <t>D</t>
  </si>
  <si>
    <t>Время</t>
  </si>
  <si>
    <t>Т</t>
  </si>
  <si>
    <t>КПД = F/(F+D)*100%</t>
  </si>
  <si>
    <t>Профессионализм Y=F^2/(F+D)</t>
  </si>
  <si>
    <t>Активность Z=(F+D)/T</t>
  </si>
  <si>
    <t>Выбывшие</t>
  </si>
  <si>
    <t>Тушек загублено</t>
  </si>
  <si>
    <t>Nastya))</t>
  </si>
  <si>
    <t>Robert988</t>
  </si>
  <si>
    <t>Sophie</t>
  </si>
  <si>
    <t>Gaz-66</t>
  </si>
  <si>
    <t>~Miss Skarlett~™</t>
  </si>
  <si>
    <t>F-D/2</t>
  </si>
  <si>
    <t>Awere</t>
  </si>
  <si>
    <t>KOWALSKI</t>
  </si>
  <si>
    <t>~Mr.Konig~™</t>
  </si>
  <si>
    <t>~Mr. Curl~™</t>
  </si>
  <si>
    <t>On|Lost|Yura</t>
  </si>
  <si>
    <t>~Mr.Strannik~™</t>
  </si>
  <si>
    <t>~Mr.Koljan~™</t>
  </si>
  <si>
    <t>~Mr. DeMoN~™</t>
  </si>
  <si>
    <t>Победные очки</t>
  </si>
  <si>
    <t>Победители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</si>
</sst>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ashed"/>
      <right style="hair"/>
      <top style="hair"/>
      <bottom style="hair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ashed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textRotation="90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/>
    </xf>
    <xf numFmtId="0" fontId="0" fillId="4" borderId="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1" xfId="0" applyFont="1" applyFill="1" applyBorder="1" applyAlignment="1">
      <alignment/>
    </xf>
    <xf numFmtId="17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5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Fill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172" fontId="0" fillId="5" borderId="1" xfId="0" applyNumberFormat="1" applyFont="1" applyFill="1" applyBorder="1" applyAlignment="1">
      <alignment/>
    </xf>
    <xf numFmtId="2" fontId="0" fillId="5" borderId="1" xfId="0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5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5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4" fillId="6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3.140625" style="0" customWidth="1"/>
    <col min="4" max="4" width="3.28125" style="0" customWidth="1"/>
    <col min="5" max="11" width="3.421875" style="0" customWidth="1"/>
    <col min="12" max="12" width="3.28125" style="0" customWidth="1"/>
    <col min="13" max="13" width="3.421875" style="0" customWidth="1"/>
    <col min="14" max="18" width="3.28125" style="0" customWidth="1"/>
    <col min="19" max="20" width="4.57421875" style="0" customWidth="1"/>
    <col min="21" max="21" width="9.140625" style="0" customWidth="1"/>
    <col min="22" max="22" width="5.00390625" style="0" customWidth="1"/>
    <col min="23" max="23" width="4.57421875" style="0" customWidth="1"/>
    <col min="24" max="24" width="4.7109375" style="0" customWidth="1"/>
    <col min="25" max="26" width="4.57421875" style="0" customWidth="1"/>
    <col min="27" max="30" width="4.421875" style="0" customWidth="1"/>
    <col min="31" max="31" width="6.140625" style="0" customWidth="1"/>
    <col min="32" max="33" width="6.421875" style="0" customWidth="1"/>
    <col min="34" max="34" width="5.8515625" style="0" customWidth="1"/>
    <col min="35" max="35" width="5.7109375" style="0" customWidth="1"/>
    <col min="36" max="36" width="5.57421875" style="0" customWidth="1"/>
    <col min="37" max="37" width="5.28125" style="0" customWidth="1"/>
  </cols>
  <sheetData>
    <row r="1" spans="1:34" ht="12.75">
      <c r="A1" s="38"/>
      <c r="B1" s="28" t="s">
        <v>0</v>
      </c>
      <c r="C1" s="17" t="s">
        <v>14</v>
      </c>
      <c r="D1" s="30"/>
      <c r="E1" s="30"/>
      <c r="F1" s="30"/>
      <c r="G1" s="30"/>
      <c r="H1" s="30"/>
      <c r="I1" s="30"/>
      <c r="J1" s="31"/>
      <c r="K1" s="17" t="s">
        <v>15</v>
      </c>
      <c r="L1" s="30"/>
      <c r="M1" s="30"/>
      <c r="N1" s="30"/>
      <c r="O1" s="30"/>
      <c r="P1" s="30"/>
      <c r="Q1" s="30"/>
      <c r="R1" s="32"/>
      <c r="S1" s="39" t="s">
        <v>1</v>
      </c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5" t="s">
        <v>18</v>
      </c>
      <c r="AF1" s="28" t="s">
        <v>3</v>
      </c>
      <c r="AG1" s="28" t="s">
        <v>4</v>
      </c>
      <c r="AH1" s="28" t="s">
        <v>5</v>
      </c>
    </row>
    <row r="2" spans="1:34" ht="12.75">
      <c r="A2" s="38"/>
      <c r="B2" s="28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1</v>
      </c>
      <c r="L2" s="5">
        <v>2</v>
      </c>
      <c r="M2" s="5">
        <v>3</v>
      </c>
      <c r="N2" s="7">
        <v>4</v>
      </c>
      <c r="O2" s="15">
        <v>5</v>
      </c>
      <c r="P2" s="15">
        <v>6</v>
      </c>
      <c r="Q2" s="15">
        <v>7</v>
      </c>
      <c r="R2" s="15">
        <v>8</v>
      </c>
      <c r="S2" s="8" t="s">
        <v>16</v>
      </c>
      <c r="T2" s="5" t="s">
        <v>17</v>
      </c>
      <c r="U2" s="52" t="s">
        <v>30</v>
      </c>
      <c r="V2" s="49">
        <v>1</v>
      </c>
      <c r="W2" s="49">
        <v>2</v>
      </c>
      <c r="X2" s="49">
        <v>3</v>
      </c>
      <c r="Y2" s="49">
        <v>4</v>
      </c>
      <c r="Z2" s="49">
        <v>5</v>
      </c>
      <c r="AA2" s="49">
        <v>6</v>
      </c>
      <c r="AB2" s="49">
        <v>7</v>
      </c>
      <c r="AC2" s="46">
        <v>8</v>
      </c>
      <c r="AD2" s="55" t="s">
        <v>2</v>
      </c>
      <c r="AE2" s="16" t="s">
        <v>19</v>
      </c>
      <c r="AF2" s="28"/>
      <c r="AG2" s="28"/>
      <c r="AH2" s="28"/>
    </row>
    <row r="3" spans="1:37" ht="12.75" customHeight="1">
      <c r="A3" s="38"/>
      <c r="B3" s="40" t="s">
        <v>10</v>
      </c>
      <c r="C3" s="40">
        <v>86</v>
      </c>
      <c r="D3" s="40">
        <v>65</v>
      </c>
      <c r="E3" s="40">
        <v>55</v>
      </c>
      <c r="F3" s="40">
        <v>61</v>
      </c>
      <c r="G3" s="40">
        <v>98</v>
      </c>
      <c r="H3" s="40">
        <v>95</v>
      </c>
      <c r="I3" s="40">
        <v>80</v>
      </c>
      <c r="J3" s="40">
        <v>87</v>
      </c>
      <c r="K3" s="40">
        <v>52</v>
      </c>
      <c r="L3" s="40">
        <v>55</v>
      </c>
      <c r="M3" s="40">
        <v>55</v>
      </c>
      <c r="N3" s="41">
        <v>51</v>
      </c>
      <c r="O3" s="42">
        <v>68</v>
      </c>
      <c r="P3" s="42">
        <v>64</v>
      </c>
      <c r="Q3" s="42">
        <v>59</v>
      </c>
      <c r="R3" s="42">
        <v>56</v>
      </c>
      <c r="S3" s="43">
        <f>SUM(C3:J3)</f>
        <v>627</v>
      </c>
      <c r="T3" s="40">
        <f>SUM(K3:R3)</f>
        <v>460</v>
      </c>
      <c r="U3" s="53">
        <f>S3-T3/2</f>
        <v>397</v>
      </c>
      <c r="V3" s="50">
        <f>C3-K3/2</f>
        <v>60</v>
      </c>
      <c r="W3" s="40">
        <f>D3-L3/2</f>
        <v>37.5</v>
      </c>
      <c r="X3" s="40">
        <f>E3-M3/2</f>
        <v>27.5</v>
      </c>
      <c r="Y3" s="40">
        <f>F3-N3/2</f>
        <v>35.5</v>
      </c>
      <c r="Z3" s="40">
        <f>G3-O3/2</f>
        <v>64</v>
      </c>
      <c r="AA3" s="40">
        <f>H3-P3/2</f>
        <v>63</v>
      </c>
      <c r="AB3" s="40">
        <f>I3-Q3/2</f>
        <v>50.5</v>
      </c>
      <c r="AC3" s="40">
        <f>J3-R3/2</f>
        <v>59</v>
      </c>
      <c r="AD3" s="56">
        <f>S3-T3</f>
        <v>167</v>
      </c>
      <c r="AE3" s="50">
        <v>120</v>
      </c>
      <c r="AF3" s="44">
        <f aca="true" t="shared" si="0" ref="AF3:AF17">S3/(S3+T3)*100</f>
        <v>57.68169273229071</v>
      </c>
      <c r="AG3" s="44">
        <f aca="true" t="shared" si="1" ref="AG3:AG17">S3*S3/(S3+T3)</f>
        <v>361.66421343146277</v>
      </c>
      <c r="AH3" s="45">
        <f aca="true" t="shared" si="2" ref="AH3:AH17">(S3+T3)/AE3</f>
        <v>9.058333333333334</v>
      </c>
      <c r="AK3" s="18"/>
    </row>
    <row r="4" spans="1:34" ht="12.75">
      <c r="A4" s="38"/>
      <c r="B4" s="40" t="s">
        <v>11</v>
      </c>
      <c r="C4" s="40">
        <v>60</v>
      </c>
      <c r="D4" s="40">
        <v>62</v>
      </c>
      <c r="E4" s="40">
        <v>52</v>
      </c>
      <c r="F4" s="40">
        <v>58</v>
      </c>
      <c r="G4" s="40">
        <v>91</v>
      </c>
      <c r="H4" s="40">
        <v>96</v>
      </c>
      <c r="I4" s="40">
        <v>93</v>
      </c>
      <c r="J4" s="40">
        <v>76</v>
      </c>
      <c r="K4" s="40">
        <v>48</v>
      </c>
      <c r="L4" s="40">
        <v>37</v>
      </c>
      <c r="M4" s="40">
        <v>39</v>
      </c>
      <c r="N4" s="41">
        <v>33</v>
      </c>
      <c r="O4" s="42">
        <v>64</v>
      </c>
      <c r="P4" s="42">
        <v>55</v>
      </c>
      <c r="Q4" s="42">
        <v>59</v>
      </c>
      <c r="R4" s="42">
        <v>62</v>
      </c>
      <c r="S4" s="43">
        <f>SUM(C4:J4)</f>
        <v>588</v>
      </c>
      <c r="T4" s="40">
        <f>SUM(K4:R4)</f>
        <v>397</v>
      </c>
      <c r="U4" s="53">
        <f>S4-T4/2</f>
        <v>389.5</v>
      </c>
      <c r="V4" s="50">
        <f>C4-K4/2</f>
        <v>36</v>
      </c>
      <c r="W4" s="40">
        <f>D4-L4/2</f>
        <v>43.5</v>
      </c>
      <c r="X4" s="40">
        <f>E4-M4/2</f>
        <v>32.5</v>
      </c>
      <c r="Y4" s="40">
        <f>F4-N4/2</f>
        <v>41.5</v>
      </c>
      <c r="Z4" s="40">
        <f>G4-O4/2</f>
        <v>59</v>
      </c>
      <c r="AA4" s="40">
        <f>H4-P4/2</f>
        <v>68.5</v>
      </c>
      <c r="AB4" s="40">
        <f>I4-Q4/2</f>
        <v>63.5</v>
      </c>
      <c r="AC4" s="40">
        <f>J4-R4/2</f>
        <v>45</v>
      </c>
      <c r="AD4" s="56">
        <f>S4-T4</f>
        <v>191</v>
      </c>
      <c r="AE4" s="50">
        <v>120</v>
      </c>
      <c r="AF4" s="44">
        <f t="shared" si="0"/>
        <v>59.69543147208122</v>
      </c>
      <c r="AG4" s="44">
        <f t="shared" si="1"/>
        <v>351.0091370558376</v>
      </c>
      <c r="AH4" s="45">
        <f t="shared" si="2"/>
        <v>8.208333333333334</v>
      </c>
    </row>
    <row r="5" spans="1:34" ht="12.75">
      <c r="A5" s="38"/>
      <c r="B5" s="40" t="s">
        <v>31</v>
      </c>
      <c r="C5" s="40">
        <v>57</v>
      </c>
      <c r="D5" s="40">
        <v>51</v>
      </c>
      <c r="E5" s="40">
        <v>68</v>
      </c>
      <c r="F5" s="40">
        <v>47</v>
      </c>
      <c r="G5" s="40">
        <v>79</v>
      </c>
      <c r="H5" s="40">
        <v>79</v>
      </c>
      <c r="I5" s="40">
        <v>79</v>
      </c>
      <c r="J5" s="40">
        <v>72</v>
      </c>
      <c r="K5" s="40">
        <v>51</v>
      </c>
      <c r="L5" s="40">
        <v>39</v>
      </c>
      <c r="M5" s="40">
        <v>33</v>
      </c>
      <c r="N5" s="41">
        <v>37</v>
      </c>
      <c r="O5" s="42">
        <v>65</v>
      </c>
      <c r="P5" s="42">
        <v>49</v>
      </c>
      <c r="Q5" s="42">
        <v>54</v>
      </c>
      <c r="R5" s="42">
        <v>56</v>
      </c>
      <c r="S5" s="43">
        <f>SUM(C5:J5)</f>
        <v>532</v>
      </c>
      <c r="T5" s="40">
        <f>SUM(K5:R5)</f>
        <v>384</v>
      </c>
      <c r="U5" s="53">
        <f>S5-T5/2</f>
        <v>340</v>
      </c>
      <c r="V5" s="50">
        <f>C5-K5/2</f>
        <v>31.5</v>
      </c>
      <c r="W5" s="40">
        <f>D5-L5/2</f>
        <v>31.5</v>
      </c>
      <c r="X5" s="40">
        <f>E5-M5/2</f>
        <v>51.5</v>
      </c>
      <c r="Y5" s="40">
        <f>F5-N5/2</f>
        <v>28.5</v>
      </c>
      <c r="Z5" s="40">
        <f>G5-O5/2</f>
        <v>46.5</v>
      </c>
      <c r="AA5" s="40">
        <f>H5-P5/2</f>
        <v>54.5</v>
      </c>
      <c r="AB5" s="40">
        <f>I5-Q5/2</f>
        <v>52</v>
      </c>
      <c r="AC5" s="40">
        <f>J5-R5/2</f>
        <v>44</v>
      </c>
      <c r="AD5" s="56">
        <f>S5-T5</f>
        <v>148</v>
      </c>
      <c r="AE5" s="50">
        <v>120</v>
      </c>
      <c r="AF5" s="44">
        <f t="shared" si="0"/>
        <v>58.07860262008734</v>
      </c>
      <c r="AG5" s="44">
        <f t="shared" si="1"/>
        <v>308.9781659388646</v>
      </c>
      <c r="AH5" s="45">
        <f t="shared" si="2"/>
        <v>7.633333333333334</v>
      </c>
    </row>
    <row r="6" spans="1:34" ht="12.75">
      <c r="A6" s="38"/>
      <c r="B6" s="35" t="s">
        <v>35</v>
      </c>
      <c r="C6" s="20">
        <v>45</v>
      </c>
      <c r="D6" s="20">
        <v>58</v>
      </c>
      <c r="E6" s="20">
        <v>65</v>
      </c>
      <c r="F6" s="20">
        <v>46</v>
      </c>
      <c r="G6" s="20">
        <v>81</v>
      </c>
      <c r="H6" s="20">
        <v>77</v>
      </c>
      <c r="I6" s="20">
        <v>70</v>
      </c>
      <c r="J6" s="20">
        <v>64</v>
      </c>
      <c r="K6" s="20">
        <v>47</v>
      </c>
      <c r="L6" s="20">
        <v>44</v>
      </c>
      <c r="M6" s="20">
        <v>42</v>
      </c>
      <c r="N6" s="20">
        <v>37</v>
      </c>
      <c r="O6" s="33">
        <v>60</v>
      </c>
      <c r="P6" s="33">
        <v>69</v>
      </c>
      <c r="Q6" s="33">
        <v>61</v>
      </c>
      <c r="R6" s="33">
        <v>72</v>
      </c>
      <c r="S6" s="22">
        <f>SUM(C6:J6)</f>
        <v>506</v>
      </c>
      <c r="T6" s="20">
        <f>SUM(K6:R6)</f>
        <v>432</v>
      </c>
      <c r="U6" s="54">
        <f>S6-T6/2</f>
        <v>290</v>
      </c>
      <c r="V6" s="51">
        <f>C6-K6/2</f>
        <v>21.5</v>
      </c>
      <c r="W6" s="27">
        <f>D6-L6/2</f>
        <v>36</v>
      </c>
      <c r="X6" s="27">
        <f>E6-M6/2</f>
        <v>44</v>
      </c>
      <c r="Y6" s="27">
        <f>F6-N6/2</f>
        <v>27.5</v>
      </c>
      <c r="Z6" s="27">
        <f>G6-O6/2</f>
        <v>51</v>
      </c>
      <c r="AA6" s="27">
        <f>H6-P6/2</f>
        <v>42.5</v>
      </c>
      <c r="AB6" s="27">
        <f>I6-Q6/2</f>
        <v>39.5</v>
      </c>
      <c r="AC6" s="27">
        <f>J6-R6/2</f>
        <v>28</v>
      </c>
      <c r="AD6" s="57">
        <f>S6-T6</f>
        <v>74</v>
      </c>
      <c r="AE6" s="33">
        <v>120</v>
      </c>
      <c r="AF6" s="24">
        <f t="shared" si="0"/>
        <v>53.94456289978679</v>
      </c>
      <c r="AG6" s="24">
        <f t="shared" si="1"/>
        <v>272.95948827292113</v>
      </c>
      <c r="AH6" s="25">
        <f t="shared" si="2"/>
        <v>7.816666666666666</v>
      </c>
    </row>
    <row r="7" spans="1:34" ht="12.75">
      <c r="A7" s="38"/>
      <c r="B7" s="4" t="s">
        <v>32</v>
      </c>
      <c r="C7" s="20">
        <v>50</v>
      </c>
      <c r="D7" s="20">
        <v>43</v>
      </c>
      <c r="E7" s="20">
        <v>45</v>
      </c>
      <c r="F7" s="20">
        <v>44</v>
      </c>
      <c r="G7" s="20">
        <v>70</v>
      </c>
      <c r="H7" s="20">
        <v>91</v>
      </c>
      <c r="I7" s="20">
        <v>76</v>
      </c>
      <c r="J7" s="20">
        <v>70</v>
      </c>
      <c r="K7" s="20">
        <v>53</v>
      </c>
      <c r="L7" s="20">
        <v>41</v>
      </c>
      <c r="M7" s="20">
        <v>38</v>
      </c>
      <c r="N7" s="21">
        <v>43</v>
      </c>
      <c r="O7" s="29">
        <v>58</v>
      </c>
      <c r="P7" s="29">
        <v>69</v>
      </c>
      <c r="Q7" s="29">
        <v>60</v>
      </c>
      <c r="R7" s="29">
        <v>61</v>
      </c>
      <c r="S7" s="22">
        <f>SUM(C7:J7)</f>
        <v>489</v>
      </c>
      <c r="T7" s="20">
        <f>SUM(K7:R7)</f>
        <v>423</v>
      </c>
      <c r="U7" s="54">
        <f>S7-T7/2</f>
        <v>277.5</v>
      </c>
      <c r="V7" s="51">
        <f>C7-K7/2</f>
        <v>23.5</v>
      </c>
      <c r="W7" s="27">
        <f>D7-L7/2</f>
        <v>22.5</v>
      </c>
      <c r="X7" s="27">
        <f>E7-M7/2</f>
        <v>26</v>
      </c>
      <c r="Y7" s="27">
        <f>F7-N7/2</f>
        <v>22.5</v>
      </c>
      <c r="Z7" s="27">
        <f>G7-O7/2</f>
        <v>41</v>
      </c>
      <c r="AA7" s="27">
        <f>H7-P7/2</f>
        <v>56.5</v>
      </c>
      <c r="AB7" s="27">
        <f>I7-Q7/2</f>
        <v>46</v>
      </c>
      <c r="AC7" s="27">
        <f>J7-R7/2</f>
        <v>39.5</v>
      </c>
      <c r="AD7" s="57">
        <f>S7-T7</f>
        <v>66</v>
      </c>
      <c r="AE7" s="33">
        <v>120</v>
      </c>
      <c r="AF7" s="24">
        <f t="shared" si="0"/>
        <v>53.61842105263158</v>
      </c>
      <c r="AG7" s="24">
        <f t="shared" si="1"/>
        <v>262.19407894736844</v>
      </c>
      <c r="AH7" s="25">
        <f t="shared" si="2"/>
        <v>7.6</v>
      </c>
    </row>
    <row r="8" spans="1:34" ht="12.75">
      <c r="A8" s="38"/>
      <c r="B8" s="34" t="s">
        <v>7</v>
      </c>
      <c r="C8" s="20">
        <v>44</v>
      </c>
      <c r="D8" s="20">
        <v>37</v>
      </c>
      <c r="E8" s="20">
        <v>54</v>
      </c>
      <c r="F8" s="20">
        <v>40</v>
      </c>
      <c r="G8" s="20">
        <v>62</v>
      </c>
      <c r="H8" s="20">
        <v>64</v>
      </c>
      <c r="I8" s="20">
        <v>69</v>
      </c>
      <c r="J8" s="20">
        <v>62</v>
      </c>
      <c r="K8" s="20">
        <v>32</v>
      </c>
      <c r="L8" s="20">
        <v>26</v>
      </c>
      <c r="M8" s="20">
        <v>27</v>
      </c>
      <c r="N8" s="20">
        <v>29</v>
      </c>
      <c r="O8" s="33">
        <v>49</v>
      </c>
      <c r="P8" s="33">
        <v>52</v>
      </c>
      <c r="Q8" s="33">
        <v>66</v>
      </c>
      <c r="R8" s="33">
        <v>54</v>
      </c>
      <c r="S8" s="22">
        <f>SUM(C8:J8)</f>
        <v>432</v>
      </c>
      <c r="T8" s="20">
        <f>SUM(K8:R8)</f>
        <v>335</v>
      </c>
      <c r="U8" s="54">
        <f>S8-T8/2</f>
        <v>264.5</v>
      </c>
      <c r="V8" s="51">
        <f>C8-K8/2</f>
        <v>28</v>
      </c>
      <c r="W8" s="27">
        <f>D8-L8/2</f>
        <v>24</v>
      </c>
      <c r="X8" s="27">
        <f>E8-M8/2</f>
        <v>40.5</v>
      </c>
      <c r="Y8" s="27">
        <f>F8-N8/2</f>
        <v>25.5</v>
      </c>
      <c r="Z8" s="27">
        <f>G8-O8/2</f>
        <v>37.5</v>
      </c>
      <c r="AA8" s="27">
        <f>H8-P8/2</f>
        <v>38</v>
      </c>
      <c r="AB8" s="27">
        <f>I8-Q8/2</f>
        <v>36</v>
      </c>
      <c r="AC8" s="27">
        <f>J8-R8/2</f>
        <v>35</v>
      </c>
      <c r="AD8" s="57">
        <f>S8-T8</f>
        <v>97</v>
      </c>
      <c r="AE8" s="33">
        <v>120</v>
      </c>
      <c r="AF8" s="24">
        <f t="shared" si="0"/>
        <v>56.32333767926988</v>
      </c>
      <c r="AG8" s="24">
        <f t="shared" si="1"/>
        <v>243.3168187744459</v>
      </c>
      <c r="AH8" s="25">
        <f t="shared" si="2"/>
        <v>6.391666666666667</v>
      </c>
    </row>
    <row r="9" spans="1:34" ht="12.75">
      <c r="A9" s="38"/>
      <c r="B9" s="34" t="s">
        <v>33</v>
      </c>
      <c r="C9" s="20">
        <v>47</v>
      </c>
      <c r="D9" s="20">
        <v>47</v>
      </c>
      <c r="E9" s="20">
        <v>41</v>
      </c>
      <c r="F9" s="20">
        <v>55</v>
      </c>
      <c r="G9" s="20">
        <v>78</v>
      </c>
      <c r="H9" s="20">
        <v>70</v>
      </c>
      <c r="I9" s="20">
        <v>78</v>
      </c>
      <c r="J9" s="20">
        <v>74</v>
      </c>
      <c r="K9" s="20">
        <v>51</v>
      </c>
      <c r="L9" s="20">
        <v>54</v>
      </c>
      <c r="M9" s="20">
        <v>56</v>
      </c>
      <c r="N9" s="21">
        <v>52</v>
      </c>
      <c r="O9" s="29">
        <v>61</v>
      </c>
      <c r="P9" s="29">
        <v>74</v>
      </c>
      <c r="Q9" s="29">
        <v>65</v>
      </c>
      <c r="R9" s="29">
        <v>54</v>
      </c>
      <c r="S9" s="22">
        <f>SUM(C9:J9)</f>
        <v>490</v>
      </c>
      <c r="T9" s="20">
        <f>SUM(K9:R9)</f>
        <v>467</v>
      </c>
      <c r="U9" s="54">
        <f>S9-T9/2</f>
        <v>256.5</v>
      </c>
      <c r="V9" s="51">
        <f>C9-K9/2</f>
        <v>21.5</v>
      </c>
      <c r="W9" s="27">
        <f>D9-L9/2</f>
        <v>20</v>
      </c>
      <c r="X9" s="27">
        <f>E9-M9/2</f>
        <v>13</v>
      </c>
      <c r="Y9" s="27">
        <f>F9-N9/2</f>
        <v>29</v>
      </c>
      <c r="Z9" s="27">
        <f>G9-O9/2</f>
        <v>47.5</v>
      </c>
      <c r="AA9" s="27">
        <f>H9-P9/2</f>
        <v>33</v>
      </c>
      <c r="AB9" s="27">
        <f>I9-Q9/2</f>
        <v>45.5</v>
      </c>
      <c r="AC9" s="27">
        <f>J9-R9/2</f>
        <v>47</v>
      </c>
      <c r="AD9" s="57">
        <f>S9-T9</f>
        <v>23</v>
      </c>
      <c r="AE9" s="33">
        <v>120</v>
      </c>
      <c r="AF9" s="24">
        <f t="shared" si="0"/>
        <v>51.20167189132706</v>
      </c>
      <c r="AG9" s="24">
        <f t="shared" si="1"/>
        <v>250.8881922675026</v>
      </c>
      <c r="AH9" s="25">
        <f t="shared" si="2"/>
        <v>7.975</v>
      </c>
    </row>
    <row r="10" spans="1:34" ht="12.75">
      <c r="A10" s="38"/>
      <c r="B10" s="34" t="s">
        <v>29</v>
      </c>
      <c r="C10" s="20">
        <v>50</v>
      </c>
      <c r="D10" s="20">
        <v>48</v>
      </c>
      <c r="E10" s="20">
        <v>45</v>
      </c>
      <c r="F10" s="20">
        <v>51</v>
      </c>
      <c r="G10" s="20">
        <v>55</v>
      </c>
      <c r="H10" s="20">
        <v>75</v>
      </c>
      <c r="I10" s="20">
        <v>66</v>
      </c>
      <c r="J10" s="20">
        <v>58</v>
      </c>
      <c r="K10" s="20">
        <v>51</v>
      </c>
      <c r="L10" s="20">
        <v>49</v>
      </c>
      <c r="M10" s="20">
        <v>41</v>
      </c>
      <c r="N10" s="20">
        <v>38</v>
      </c>
      <c r="O10" s="33">
        <v>64</v>
      </c>
      <c r="P10" s="33">
        <v>67</v>
      </c>
      <c r="Q10" s="33">
        <v>53</v>
      </c>
      <c r="R10" s="33">
        <v>50</v>
      </c>
      <c r="S10" s="22">
        <f>SUM(C10:J10)</f>
        <v>448</v>
      </c>
      <c r="T10" s="20">
        <f>SUM(K10:R10)</f>
        <v>413</v>
      </c>
      <c r="U10" s="54">
        <f>S10-T10/2</f>
        <v>241.5</v>
      </c>
      <c r="V10" s="51">
        <f>C10-K10/2</f>
        <v>24.5</v>
      </c>
      <c r="W10" s="27">
        <f>D10-L10/2</f>
        <v>23.5</v>
      </c>
      <c r="X10" s="27">
        <f>E10-M10/2</f>
        <v>24.5</v>
      </c>
      <c r="Y10" s="27">
        <f>F10-N10/2</f>
        <v>32</v>
      </c>
      <c r="Z10" s="27">
        <f>G10-O10/2</f>
        <v>23</v>
      </c>
      <c r="AA10" s="27">
        <f>H10-P10/2</f>
        <v>41.5</v>
      </c>
      <c r="AB10" s="27">
        <f>I10-Q10/2</f>
        <v>39.5</v>
      </c>
      <c r="AC10" s="27">
        <f>J10-R10/2</f>
        <v>33</v>
      </c>
      <c r="AD10" s="57">
        <f>S10-T10</f>
        <v>35</v>
      </c>
      <c r="AE10" s="33">
        <v>120</v>
      </c>
      <c r="AF10" s="24">
        <f t="shared" si="0"/>
        <v>52.03252032520326</v>
      </c>
      <c r="AG10" s="24">
        <f t="shared" si="1"/>
        <v>233.10569105691056</v>
      </c>
      <c r="AH10" s="25">
        <f t="shared" si="2"/>
        <v>7.175</v>
      </c>
    </row>
    <row r="11" spans="1:34" ht="12.75">
      <c r="A11" s="38"/>
      <c r="B11" s="4" t="s">
        <v>8</v>
      </c>
      <c r="C11" s="20">
        <v>50</v>
      </c>
      <c r="D11" s="20">
        <v>44</v>
      </c>
      <c r="E11" s="20">
        <v>49</v>
      </c>
      <c r="F11" s="20">
        <v>45</v>
      </c>
      <c r="G11" s="20">
        <v>71</v>
      </c>
      <c r="H11" s="20">
        <v>72</v>
      </c>
      <c r="I11" s="20">
        <v>74</v>
      </c>
      <c r="J11" s="20">
        <v>46</v>
      </c>
      <c r="K11" s="20">
        <v>52</v>
      </c>
      <c r="L11" s="20">
        <v>53</v>
      </c>
      <c r="M11" s="20">
        <v>46</v>
      </c>
      <c r="N11" s="20">
        <v>39</v>
      </c>
      <c r="O11" s="33">
        <v>62</v>
      </c>
      <c r="P11" s="33">
        <v>67</v>
      </c>
      <c r="Q11" s="33">
        <v>58</v>
      </c>
      <c r="R11" s="33">
        <v>57</v>
      </c>
      <c r="S11" s="22">
        <f>SUM(C11:J11)</f>
        <v>451</v>
      </c>
      <c r="T11" s="20">
        <f>SUM(K11:R11)</f>
        <v>434</v>
      </c>
      <c r="U11" s="54">
        <f>S11-T11/2</f>
        <v>234</v>
      </c>
      <c r="V11" s="51">
        <f>C11-K11/2</f>
        <v>24</v>
      </c>
      <c r="W11" s="27">
        <f>D11-L11/2</f>
        <v>17.5</v>
      </c>
      <c r="X11" s="27">
        <f>E11-M11/2</f>
        <v>26</v>
      </c>
      <c r="Y11" s="27">
        <f>F11-N11/2</f>
        <v>25.5</v>
      </c>
      <c r="Z11" s="27">
        <f>G11-O11/2</f>
        <v>40</v>
      </c>
      <c r="AA11" s="27">
        <f>H11-P11/2</f>
        <v>38.5</v>
      </c>
      <c r="AB11" s="27">
        <f>I11-Q11/2</f>
        <v>45</v>
      </c>
      <c r="AC11" s="27">
        <f>J11-R11/2</f>
        <v>17.5</v>
      </c>
      <c r="AD11" s="57">
        <f>S11-T11</f>
        <v>17</v>
      </c>
      <c r="AE11" s="33">
        <v>120</v>
      </c>
      <c r="AF11" s="24">
        <f t="shared" si="0"/>
        <v>50.960451977401135</v>
      </c>
      <c r="AG11" s="24">
        <f t="shared" si="1"/>
        <v>229.8316384180791</v>
      </c>
      <c r="AH11" s="25">
        <f t="shared" si="2"/>
        <v>7.375</v>
      </c>
    </row>
    <row r="12" spans="1:34" ht="12.75">
      <c r="A12" s="38"/>
      <c r="B12" s="34" t="s">
        <v>6</v>
      </c>
      <c r="C12" s="20">
        <v>51</v>
      </c>
      <c r="D12" s="20">
        <v>38</v>
      </c>
      <c r="E12" s="20">
        <v>36</v>
      </c>
      <c r="F12" s="20">
        <v>49</v>
      </c>
      <c r="G12" s="20">
        <v>62</v>
      </c>
      <c r="H12" s="20">
        <v>65</v>
      </c>
      <c r="I12" s="20">
        <v>69</v>
      </c>
      <c r="J12" s="20">
        <v>79</v>
      </c>
      <c r="K12" s="20">
        <v>48</v>
      </c>
      <c r="L12" s="20">
        <v>50</v>
      </c>
      <c r="M12" s="20">
        <v>42</v>
      </c>
      <c r="N12" s="20">
        <v>31</v>
      </c>
      <c r="O12" s="33">
        <v>66</v>
      </c>
      <c r="P12" s="33">
        <v>70</v>
      </c>
      <c r="Q12" s="33">
        <v>75</v>
      </c>
      <c r="R12" s="33">
        <v>65</v>
      </c>
      <c r="S12" s="22">
        <f>SUM(C12:J12)</f>
        <v>449</v>
      </c>
      <c r="T12" s="20">
        <f>SUM(K12:R12)</f>
        <v>447</v>
      </c>
      <c r="U12" s="54">
        <f>S12-T12/2</f>
        <v>225.5</v>
      </c>
      <c r="V12" s="51">
        <f>C12-K12/2</f>
        <v>27</v>
      </c>
      <c r="W12" s="27">
        <f>D12-L12/2</f>
        <v>13</v>
      </c>
      <c r="X12" s="27">
        <f>E12-M12/2</f>
        <v>15</v>
      </c>
      <c r="Y12" s="27">
        <f>F12-N12/2</f>
        <v>33.5</v>
      </c>
      <c r="Z12" s="27">
        <f>G12-O12/2</f>
        <v>29</v>
      </c>
      <c r="AA12" s="27">
        <f>H12-P12/2</f>
        <v>30</v>
      </c>
      <c r="AB12" s="27">
        <f>I12-Q12/2</f>
        <v>31.5</v>
      </c>
      <c r="AC12" s="27">
        <f>J12-R12/2</f>
        <v>46.5</v>
      </c>
      <c r="AD12" s="57">
        <f>S12-T12</f>
        <v>2</v>
      </c>
      <c r="AE12" s="33">
        <v>120</v>
      </c>
      <c r="AF12" s="24">
        <f t="shared" si="0"/>
        <v>50.11160714285714</v>
      </c>
      <c r="AG12" s="24">
        <f t="shared" si="1"/>
        <v>225.00111607142858</v>
      </c>
      <c r="AH12" s="25">
        <f t="shared" si="2"/>
        <v>7.466666666666667</v>
      </c>
    </row>
    <row r="13" spans="1:34" ht="12.75">
      <c r="A13" s="38"/>
      <c r="B13" s="34" t="s">
        <v>34</v>
      </c>
      <c r="C13" s="20">
        <v>46</v>
      </c>
      <c r="D13" s="20">
        <v>42</v>
      </c>
      <c r="E13" s="20">
        <v>46</v>
      </c>
      <c r="F13" s="20">
        <v>29</v>
      </c>
      <c r="G13" s="20">
        <v>65</v>
      </c>
      <c r="H13" s="20">
        <v>80</v>
      </c>
      <c r="I13" s="20">
        <v>41</v>
      </c>
      <c r="J13" s="20">
        <v>60</v>
      </c>
      <c r="K13" s="20">
        <v>27</v>
      </c>
      <c r="L13" s="20">
        <v>45</v>
      </c>
      <c r="M13" s="20">
        <v>42</v>
      </c>
      <c r="N13" s="20">
        <v>36</v>
      </c>
      <c r="O13" s="33">
        <v>49</v>
      </c>
      <c r="P13" s="33">
        <v>60</v>
      </c>
      <c r="Q13" s="33">
        <v>70</v>
      </c>
      <c r="R13" s="33">
        <v>60</v>
      </c>
      <c r="S13" s="22">
        <f>SUM(C13:J13)</f>
        <v>409</v>
      </c>
      <c r="T13" s="20">
        <f>SUM(K13:R13)</f>
        <v>389</v>
      </c>
      <c r="U13" s="54">
        <f>S13-T13/2</f>
        <v>214.5</v>
      </c>
      <c r="V13" s="51">
        <f>C13-K13/2</f>
        <v>32.5</v>
      </c>
      <c r="W13" s="27">
        <f>D13-L13/2</f>
        <v>19.5</v>
      </c>
      <c r="X13" s="27">
        <f>E13-M13/2</f>
        <v>25</v>
      </c>
      <c r="Y13" s="27">
        <f>F13-N13/2</f>
        <v>11</v>
      </c>
      <c r="Z13" s="27">
        <f>G13-O13/2</f>
        <v>40.5</v>
      </c>
      <c r="AA13" s="27">
        <f>H13-P13/2</f>
        <v>50</v>
      </c>
      <c r="AB13" s="27">
        <f>I13-Q13/2</f>
        <v>6</v>
      </c>
      <c r="AC13" s="27">
        <f>J13-R13/2</f>
        <v>30</v>
      </c>
      <c r="AD13" s="57">
        <f>S13-T13</f>
        <v>20</v>
      </c>
      <c r="AE13" s="33">
        <v>120</v>
      </c>
      <c r="AF13" s="24">
        <f t="shared" si="0"/>
        <v>51.253132832080205</v>
      </c>
      <c r="AG13" s="24">
        <f t="shared" si="1"/>
        <v>209.62531328320802</v>
      </c>
      <c r="AH13" s="25">
        <f t="shared" si="2"/>
        <v>6.65</v>
      </c>
    </row>
    <row r="14" spans="1:34" ht="12.75">
      <c r="A14" s="38"/>
      <c r="B14" s="34" t="s">
        <v>13</v>
      </c>
      <c r="C14" s="20">
        <v>48</v>
      </c>
      <c r="D14" s="20">
        <v>47</v>
      </c>
      <c r="E14" s="20">
        <v>41</v>
      </c>
      <c r="F14" s="20">
        <v>33</v>
      </c>
      <c r="G14" s="20">
        <v>62</v>
      </c>
      <c r="H14" s="20">
        <v>67</v>
      </c>
      <c r="I14" s="20">
        <v>67</v>
      </c>
      <c r="J14" s="20">
        <v>69</v>
      </c>
      <c r="K14" s="20">
        <v>58</v>
      </c>
      <c r="L14" s="20">
        <v>54</v>
      </c>
      <c r="M14" s="20">
        <v>46</v>
      </c>
      <c r="N14" s="20">
        <v>52</v>
      </c>
      <c r="O14" s="33">
        <v>61</v>
      </c>
      <c r="P14" s="33">
        <v>71</v>
      </c>
      <c r="Q14" s="33">
        <v>65</v>
      </c>
      <c r="R14" s="33">
        <v>64</v>
      </c>
      <c r="S14" s="22">
        <f>SUM(C14:J14)</f>
        <v>434</v>
      </c>
      <c r="T14" s="20">
        <f>SUM(K14:R14)</f>
        <v>471</v>
      </c>
      <c r="U14" s="54">
        <f>S14-T14/2</f>
        <v>198.5</v>
      </c>
      <c r="V14" s="51">
        <f>C14-K14/2</f>
        <v>19</v>
      </c>
      <c r="W14" s="27">
        <f>D14-L14/2</f>
        <v>20</v>
      </c>
      <c r="X14" s="27">
        <f>E14-M14/2</f>
        <v>18</v>
      </c>
      <c r="Y14" s="27">
        <f>F14-N14/2</f>
        <v>7</v>
      </c>
      <c r="Z14" s="27">
        <f>G14-O14/2</f>
        <v>31.5</v>
      </c>
      <c r="AA14" s="27">
        <f>H14-P14/2</f>
        <v>31.5</v>
      </c>
      <c r="AB14" s="27">
        <f>I14-Q14/2</f>
        <v>34.5</v>
      </c>
      <c r="AC14" s="27">
        <f>J14-R14/2</f>
        <v>37</v>
      </c>
      <c r="AD14" s="57">
        <f>S14-T14</f>
        <v>-37</v>
      </c>
      <c r="AE14" s="33">
        <v>120</v>
      </c>
      <c r="AF14" s="24">
        <f t="shared" si="0"/>
        <v>47.95580110497237</v>
      </c>
      <c r="AG14" s="24">
        <f t="shared" si="1"/>
        <v>208.12817679558012</v>
      </c>
      <c r="AH14" s="25">
        <f t="shared" si="2"/>
        <v>7.541666666666667</v>
      </c>
    </row>
    <row r="15" spans="1:34" ht="12.75">
      <c r="A15" s="38"/>
      <c r="B15" s="34" t="s">
        <v>36</v>
      </c>
      <c r="C15" s="20">
        <v>44</v>
      </c>
      <c r="D15" s="20">
        <v>36</v>
      </c>
      <c r="E15" s="20">
        <v>36</v>
      </c>
      <c r="F15" s="20">
        <v>27</v>
      </c>
      <c r="G15" s="20">
        <v>51</v>
      </c>
      <c r="H15" s="20">
        <v>55</v>
      </c>
      <c r="I15" s="20">
        <v>51</v>
      </c>
      <c r="J15" s="20">
        <v>54</v>
      </c>
      <c r="K15" s="20">
        <v>44</v>
      </c>
      <c r="L15" s="20">
        <v>38</v>
      </c>
      <c r="M15" s="20">
        <v>35</v>
      </c>
      <c r="N15" s="20">
        <v>24</v>
      </c>
      <c r="O15" s="33">
        <v>63</v>
      </c>
      <c r="P15" s="33">
        <v>59</v>
      </c>
      <c r="Q15" s="33">
        <v>50</v>
      </c>
      <c r="R15" s="33">
        <v>51</v>
      </c>
      <c r="S15" s="22">
        <f>SUM(C15:J15)</f>
        <v>354</v>
      </c>
      <c r="T15" s="20">
        <f>SUM(K15:R15)</f>
        <v>364</v>
      </c>
      <c r="U15" s="54">
        <f>S15-T15/2</f>
        <v>172</v>
      </c>
      <c r="V15" s="51">
        <f>C15-K15/2</f>
        <v>22</v>
      </c>
      <c r="W15" s="27">
        <f>D15-L15/2</f>
        <v>17</v>
      </c>
      <c r="X15" s="27">
        <f>E15-M15/2</f>
        <v>18.5</v>
      </c>
      <c r="Y15" s="27">
        <f>F15-N15/2</f>
        <v>15</v>
      </c>
      <c r="Z15" s="27">
        <f>G15-O15/2</f>
        <v>19.5</v>
      </c>
      <c r="AA15" s="27">
        <f>H15-P15/2</f>
        <v>25.5</v>
      </c>
      <c r="AB15" s="27">
        <f>I15-Q15/2</f>
        <v>26</v>
      </c>
      <c r="AC15" s="27">
        <f>J15-R15/2</f>
        <v>28.5</v>
      </c>
      <c r="AD15" s="57">
        <f>S15-T15</f>
        <v>-10</v>
      </c>
      <c r="AE15" s="33">
        <v>120</v>
      </c>
      <c r="AF15" s="24">
        <f t="shared" si="0"/>
        <v>49.30362116991643</v>
      </c>
      <c r="AG15" s="24">
        <f t="shared" si="1"/>
        <v>174.53481894150417</v>
      </c>
      <c r="AH15" s="25">
        <f t="shared" si="2"/>
        <v>5.983333333333333</v>
      </c>
    </row>
    <row r="16" spans="1:34" ht="12.75">
      <c r="A16" s="38"/>
      <c r="B16" s="34" t="s">
        <v>9</v>
      </c>
      <c r="C16" s="20">
        <v>61</v>
      </c>
      <c r="D16" s="20">
        <v>40</v>
      </c>
      <c r="E16" s="20">
        <v>41</v>
      </c>
      <c r="F16" s="20">
        <v>39</v>
      </c>
      <c r="G16" s="20">
        <v>64</v>
      </c>
      <c r="H16" s="20">
        <v>74</v>
      </c>
      <c r="I16" s="20">
        <v>61</v>
      </c>
      <c r="J16" s="20">
        <v>44</v>
      </c>
      <c r="K16" s="20">
        <v>53</v>
      </c>
      <c r="L16" s="20">
        <v>47</v>
      </c>
      <c r="M16" s="20">
        <v>45</v>
      </c>
      <c r="N16" s="20">
        <v>40</v>
      </c>
      <c r="O16" s="33">
        <v>80</v>
      </c>
      <c r="P16" s="33">
        <v>94</v>
      </c>
      <c r="Q16" s="33">
        <v>84</v>
      </c>
      <c r="R16" s="33">
        <v>78</v>
      </c>
      <c r="S16" s="22">
        <f>SUM(C16:J16)</f>
        <v>424</v>
      </c>
      <c r="T16" s="20">
        <f>SUM(K16:R16)</f>
        <v>521</v>
      </c>
      <c r="U16" s="54">
        <f>S16-T16/2</f>
        <v>163.5</v>
      </c>
      <c r="V16" s="51">
        <f>C16-K16/2</f>
        <v>34.5</v>
      </c>
      <c r="W16" s="27">
        <f>D16-L16/2</f>
        <v>16.5</v>
      </c>
      <c r="X16" s="27">
        <f>E16-M16/2</f>
        <v>18.5</v>
      </c>
      <c r="Y16" s="27">
        <f>F16-N16/2</f>
        <v>19</v>
      </c>
      <c r="Z16" s="27">
        <f>G16-O16/2</f>
        <v>24</v>
      </c>
      <c r="AA16" s="27">
        <f>H16-P16/2</f>
        <v>27</v>
      </c>
      <c r="AB16" s="27">
        <f>I16-Q16/2</f>
        <v>19</v>
      </c>
      <c r="AC16" s="27">
        <f>J16-R16/2</f>
        <v>5</v>
      </c>
      <c r="AD16" s="57">
        <f>S16-T16</f>
        <v>-97</v>
      </c>
      <c r="AE16" s="33">
        <v>120</v>
      </c>
      <c r="AF16" s="24">
        <f t="shared" si="0"/>
        <v>44.86772486772487</v>
      </c>
      <c r="AG16" s="24">
        <f t="shared" si="1"/>
        <v>190.23915343915343</v>
      </c>
      <c r="AH16" s="25">
        <f t="shared" si="2"/>
        <v>7.875</v>
      </c>
    </row>
    <row r="17" spans="1:34" ht="12.75">
      <c r="A17" s="38"/>
      <c r="B17" s="34" t="s">
        <v>25</v>
      </c>
      <c r="C17" s="20">
        <v>37</v>
      </c>
      <c r="D17" s="20">
        <v>45</v>
      </c>
      <c r="E17" s="20">
        <v>16</v>
      </c>
      <c r="F17" s="20">
        <v>33</v>
      </c>
      <c r="G17" s="20">
        <v>36</v>
      </c>
      <c r="H17" s="20">
        <v>56</v>
      </c>
      <c r="I17" s="20">
        <v>51</v>
      </c>
      <c r="J17" s="20">
        <v>46</v>
      </c>
      <c r="K17" s="20">
        <v>42</v>
      </c>
      <c r="L17" s="20">
        <v>28</v>
      </c>
      <c r="M17" s="20">
        <v>25</v>
      </c>
      <c r="N17" s="21">
        <v>37</v>
      </c>
      <c r="O17" s="29">
        <v>53</v>
      </c>
      <c r="P17" s="29">
        <v>72</v>
      </c>
      <c r="Q17" s="29">
        <v>48</v>
      </c>
      <c r="R17" s="29">
        <v>32</v>
      </c>
      <c r="S17" s="22">
        <f>SUM(C17:J17)</f>
        <v>320</v>
      </c>
      <c r="T17" s="20">
        <f>SUM(K17:R17)</f>
        <v>337</v>
      </c>
      <c r="U17" s="54">
        <f>S17-T17/2</f>
        <v>151.5</v>
      </c>
      <c r="V17" s="51">
        <f>C17-K17/2</f>
        <v>16</v>
      </c>
      <c r="W17" s="27">
        <f>D17-L17/2</f>
        <v>31</v>
      </c>
      <c r="X17" s="27">
        <f>E17-M17/2</f>
        <v>3.5</v>
      </c>
      <c r="Y17" s="27">
        <f>F17-N17/2</f>
        <v>14.5</v>
      </c>
      <c r="Z17" s="27">
        <f>G17-O17/2</f>
        <v>9.5</v>
      </c>
      <c r="AA17" s="27">
        <f>H17-P17/2</f>
        <v>20</v>
      </c>
      <c r="AB17" s="27">
        <f>I17-Q17/2</f>
        <v>27</v>
      </c>
      <c r="AC17" s="27">
        <f>J17-R17/2</f>
        <v>30</v>
      </c>
      <c r="AD17" s="57">
        <f>S17-T17</f>
        <v>-17</v>
      </c>
      <c r="AE17" s="33">
        <v>120</v>
      </c>
      <c r="AF17" s="24">
        <f t="shared" si="0"/>
        <v>48.7062404870624</v>
      </c>
      <c r="AG17" s="24">
        <f t="shared" si="1"/>
        <v>155.8599695585997</v>
      </c>
      <c r="AH17" s="25">
        <f t="shared" si="2"/>
        <v>5.475</v>
      </c>
    </row>
    <row r="18" spans="1:34" ht="12.75">
      <c r="A18" s="38"/>
      <c r="B18" s="34" t="s">
        <v>38</v>
      </c>
      <c r="C18" s="20">
        <v>32</v>
      </c>
      <c r="D18" s="20">
        <v>48</v>
      </c>
      <c r="E18" s="20">
        <v>33</v>
      </c>
      <c r="F18" s="20">
        <v>21</v>
      </c>
      <c r="G18" s="20">
        <v>36</v>
      </c>
      <c r="H18" s="20">
        <v>56</v>
      </c>
      <c r="I18" s="20">
        <v>48</v>
      </c>
      <c r="J18" s="20">
        <v>47</v>
      </c>
      <c r="K18" s="20">
        <v>45</v>
      </c>
      <c r="L18" s="20">
        <v>41</v>
      </c>
      <c r="M18" s="20">
        <v>31</v>
      </c>
      <c r="N18" s="21">
        <v>31</v>
      </c>
      <c r="O18" s="29">
        <v>52</v>
      </c>
      <c r="P18" s="29">
        <v>61</v>
      </c>
      <c r="Q18" s="29">
        <v>59</v>
      </c>
      <c r="R18" s="29">
        <v>56</v>
      </c>
      <c r="S18" s="22">
        <f>SUM(C18:J18)</f>
        <v>321</v>
      </c>
      <c r="T18" s="20">
        <f>SUM(K18:R18)</f>
        <v>376</v>
      </c>
      <c r="U18" s="54">
        <f>S18-T18/2</f>
        <v>133</v>
      </c>
      <c r="V18" s="51">
        <f>C18-K18/2</f>
        <v>9.5</v>
      </c>
      <c r="W18" s="27">
        <f>D18-L18/2</f>
        <v>27.5</v>
      </c>
      <c r="X18" s="27">
        <f>E18-M18/2</f>
        <v>17.5</v>
      </c>
      <c r="Y18" s="27">
        <f>F18-N18/2</f>
        <v>5.5</v>
      </c>
      <c r="Z18" s="27">
        <f>G18-O18/2</f>
        <v>10</v>
      </c>
      <c r="AA18" s="27">
        <f>H18-P18/2</f>
        <v>25.5</v>
      </c>
      <c r="AB18" s="27">
        <f>I18-Q18/2</f>
        <v>18.5</v>
      </c>
      <c r="AC18" s="27">
        <f>J18-R18/2</f>
        <v>19</v>
      </c>
      <c r="AD18" s="57">
        <f>S18-T18</f>
        <v>-55</v>
      </c>
      <c r="AE18" s="33">
        <v>120</v>
      </c>
      <c r="AF18" s="24">
        <f aca="true" t="shared" si="3" ref="AF18:AF23">S18/(S18+T18)*100</f>
        <v>46.0545193687231</v>
      </c>
      <c r="AG18" s="24">
        <f aca="true" t="shared" si="4" ref="AG18:AG23">S18*S18/(S18+T18)</f>
        <v>147.83500717360116</v>
      </c>
      <c r="AH18" s="25">
        <f aca="true" t="shared" si="5" ref="AH18:AH23">(S18+T18)/AE18</f>
        <v>5.808333333333334</v>
      </c>
    </row>
    <row r="19" spans="1:34" ht="12.75">
      <c r="A19" s="38"/>
      <c r="B19" s="34" t="s">
        <v>26</v>
      </c>
      <c r="C19" s="20">
        <v>20</v>
      </c>
      <c r="D19" s="20">
        <v>50</v>
      </c>
      <c r="E19" s="20">
        <v>35</v>
      </c>
      <c r="F19" s="20">
        <v>30</v>
      </c>
      <c r="G19" s="6"/>
      <c r="H19" s="6"/>
      <c r="I19" s="6"/>
      <c r="J19" s="6"/>
      <c r="K19" s="20">
        <v>37</v>
      </c>
      <c r="L19" s="20">
        <v>34</v>
      </c>
      <c r="M19" s="20">
        <v>23</v>
      </c>
      <c r="N19" s="21">
        <v>36</v>
      </c>
      <c r="O19" s="37"/>
      <c r="P19" s="37"/>
      <c r="Q19" s="37"/>
      <c r="R19" s="37"/>
      <c r="S19" s="22">
        <f>SUM(C19:J19)</f>
        <v>135</v>
      </c>
      <c r="T19" s="20">
        <f>SUM(K19:R19)</f>
        <v>130</v>
      </c>
      <c r="U19" s="54">
        <f>S19-T19/2</f>
        <v>70</v>
      </c>
      <c r="V19" s="51">
        <f>C19-K19/2</f>
        <v>1.5</v>
      </c>
      <c r="W19" s="27">
        <f>D19-L19/2</f>
        <v>33</v>
      </c>
      <c r="X19" s="27">
        <f>E19-M19/2</f>
        <v>23.5</v>
      </c>
      <c r="Y19" s="27">
        <f>F19-N19/2</f>
        <v>12</v>
      </c>
      <c r="Z19" s="48"/>
      <c r="AA19" s="48"/>
      <c r="AB19" s="48"/>
      <c r="AC19" s="48"/>
      <c r="AD19" s="57">
        <f>S19-T19</f>
        <v>5</v>
      </c>
      <c r="AE19" s="33">
        <v>60</v>
      </c>
      <c r="AF19" s="24">
        <f t="shared" si="3"/>
        <v>50.943396226415096</v>
      </c>
      <c r="AG19" s="24">
        <f t="shared" si="4"/>
        <v>68.77358490566037</v>
      </c>
      <c r="AH19" s="25">
        <f t="shared" si="5"/>
        <v>4.416666666666667</v>
      </c>
    </row>
    <row r="20" spans="1:34" ht="12.75">
      <c r="A20" s="38"/>
      <c r="B20" s="34" t="s">
        <v>37</v>
      </c>
      <c r="C20" s="20">
        <v>34</v>
      </c>
      <c r="D20" s="20">
        <v>34</v>
      </c>
      <c r="E20" s="20">
        <v>24</v>
      </c>
      <c r="F20" s="20">
        <v>27</v>
      </c>
      <c r="G20" s="20">
        <v>51</v>
      </c>
      <c r="H20" s="20">
        <v>52</v>
      </c>
      <c r="I20" s="20">
        <v>45</v>
      </c>
      <c r="J20" s="20">
        <v>50</v>
      </c>
      <c r="K20" s="20">
        <v>54</v>
      </c>
      <c r="L20" s="20">
        <v>42</v>
      </c>
      <c r="M20" s="20">
        <v>53</v>
      </c>
      <c r="N20" s="21">
        <v>52</v>
      </c>
      <c r="O20" s="29">
        <v>74</v>
      </c>
      <c r="P20" s="29">
        <v>80</v>
      </c>
      <c r="Q20" s="29">
        <v>80</v>
      </c>
      <c r="R20" s="29">
        <v>70</v>
      </c>
      <c r="S20" s="22">
        <f>SUM(C20:J20)</f>
        <v>317</v>
      </c>
      <c r="T20" s="20">
        <f>SUM(K20:R20)</f>
        <v>505</v>
      </c>
      <c r="U20" s="54">
        <f>S20-T20/2</f>
        <v>64.5</v>
      </c>
      <c r="V20" s="51">
        <f>C20-K20/2</f>
        <v>7</v>
      </c>
      <c r="W20" s="27">
        <f>D20-L20/2</f>
        <v>13</v>
      </c>
      <c r="X20" s="27">
        <f>E20-M20/2</f>
        <v>-2.5</v>
      </c>
      <c r="Y20" s="27">
        <f>F20-N20/2</f>
        <v>1</v>
      </c>
      <c r="Z20" s="27">
        <f>G20-O20/2</f>
        <v>14</v>
      </c>
      <c r="AA20" s="27">
        <f>H20-P20/2</f>
        <v>12</v>
      </c>
      <c r="AB20" s="27">
        <f>I20-Q20/2</f>
        <v>5</v>
      </c>
      <c r="AC20" s="27">
        <f>J20-R20/2</f>
        <v>15</v>
      </c>
      <c r="AD20" s="57">
        <f>S20-T20</f>
        <v>-188</v>
      </c>
      <c r="AE20" s="33">
        <v>120</v>
      </c>
      <c r="AF20" s="24">
        <f t="shared" si="3"/>
        <v>38.564476885644766</v>
      </c>
      <c r="AG20" s="24">
        <f t="shared" si="4"/>
        <v>122.24939172749392</v>
      </c>
      <c r="AH20" s="25">
        <f t="shared" si="5"/>
        <v>6.85</v>
      </c>
    </row>
    <row r="21" spans="1:34" ht="12.75">
      <c r="A21" s="38"/>
      <c r="B21" s="34" t="s">
        <v>27</v>
      </c>
      <c r="C21" s="20">
        <v>66</v>
      </c>
      <c r="D21" s="6"/>
      <c r="E21" s="6"/>
      <c r="F21" s="6"/>
      <c r="G21" s="6"/>
      <c r="H21" s="6"/>
      <c r="I21" s="6"/>
      <c r="J21" s="6"/>
      <c r="K21" s="20">
        <v>43</v>
      </c>
      <c r="L21" s="6"/>
      <c r="M21" s="6"/>
      <c r="N21" s="36"/>
      <c r="O21" s="37"/>
      <c r="P21" s="37"/>
      <c r="Q21" s="37"/>
      <c r="R21" s="37"/>
      <c r="S21" s="22">
        <f>SUM(C21:J21)</f>
        <v>66</v>
      </c>
      <c r="T21" s="20">
        <f>SUM(K21:R21)</f>
        <v>43</v>
      </c>
      <c r="U21" s="54">
        <f>S21-T21/2</f>
        <v>44.5</v>
      </c>
      <c r="V21" s="51">
        <f>C21-K21/2</f>
        <v>44.5</v>
      </c>
      <c r="W21" s="48"/>
      <c r="X21" s="48"/>
      <c r="Y21" s="48"/>
      <c r="Z21" s="48"/>
      <c r="AA21" s="48"/>
      <c r="AB21" s="48"/>
      <c r="AC21" s="48"/>
      <c r="AD21" s="57">
        <f>S21-T21</f>
        <v>23</v>
      </c>
      <c r="AE21" s="33">
        <v>15</v>
      </c>
      <c r="AF21" s="24">
        <f t="shared" si="3"/>
        <v>60.550458715596335</v>
      </c>
      <c r="AG21" s="24">
        <f t="shared" si="4"/>
        <v>39.96330275229358</v>
      </c>
      <c r="AH21" s="25">
        <f t="shared" si="5"/>
        <v>7.266666666666667</v>
      </c>
    </row>
    <row r="22" spans="1:34" ht="12.75">
      <c r="A22" s="38"/>
      <c r="B22" s="34" t="s">
        <v>12</v>
      </c>
      <c r="C22" s="20">
        <v>41</v>
      </c>
      <c r="D22" s="20">
        <v>42</v>
      </c>
      <c r="E22" s="20">
        <v>27</v>
      </c>
      <c r="F22" s="20">
        <v>26</v>
      </c>
      <c r="G22" s="20">
        <v>44</v>
      </c>
      <c r="H22" s="20">
        <v>41</v>
      </c>
      <c r="I22" s="20">
        <v>40</v>
      </c>
      <c r="J22" s="20">
        <v>19</v>
      </c>
      <c r="K22" s="20">
        <v>58</v>
      </c>
      <c r="L22" s="20">
        <v>66</v>
      </c>
      <c r="M22" s="20">
        <v>53</v>
      </c>
      <c r="N22" s="21">
        <v>54</v>
      </c>
      <c r="O22" s="29">
        <v>73</v>
      </c>
      <c r="P22" s="29">
        <v>86</v>
      </c>
      <c r="Q22" s="29">
        <v>79</v>
      </c>
      <c r="R22" s="29">
        <v>40</v>
      </c>
      <c r="S22" s="22">
        <f>SUM(C22:J22)</f>
        <v>280</v>
      </c>
      <c r="T22" s="20">
        <f>SUM(K22:R22)</f>
        <v>509</v>
      </c>
      <c r="U22" s="54">
        <f>S22-T22/2</f>
        <v>25.5</v>
      </c>
      <c r="V22" s="51">
        <f>C22-K22/2</f>
        <v>12</v>
      </c>
      <c r="W22" s="27">
        <f>D22-L22/2</f>
        <v>9</v>
      </c>
      <c r="X22" s="27">
        <f>E22-M22/2</f>
        <v>0.5</v>
      </c>
      <c r="Y22" s="27">
        <f>F22-N22/2</f>
        <v>-1</v>
      </c>
      <c r="Z22" s="27">
        <f>G22-O22/2</f>
        <v>7.5</v>
      </c>
      <c r="AA22" s="27">
        <f>H22-P22/2</f>
        <v>-2</v>
      </c>
      <c r="AB22" s="27">
        <f>I22-Q22/2</f>
        <v>0.5</v>
      </c>
      <c r="AC22" s="27">
        <f>J22-R22/2</f>
        <v>-1</v>
      </c>
      <c r="AD22" s="57">
        <f>S22-T22</f>
        <v>-229</v>
      </c>
      <c r="AE22" s="33">
        <v>120</v>
      </c>
      <c r="AF22" s="24">
        <f t="shared" si="3"/>
        <v>35.48795944233207</v>
      </c>
      <c r="AG22" s="24">
        <f t="shared" si="4"/>
        <v>99.36628643852978</v>
      </c>
      <c r="AH22" s="25">
        <f t="shared" si="5"/>
        <v>6.575</v>
      </c>
    </row>
    <row r="23" spans="1:34" ht="12.75">
      <c r="A23" s="38"/>
      <c r="B23" s="34" t="s">
        <v>28</v>
      </c>
      <c r="C23" s="20">
        <v>20</v>
      </c>
      <c r="D23" s="20">
        <v>19</v>
      </c>
      <c r="E23" s="20">
        <v>16</v>
      </c>
      <c r="F23" s="20">
        <v>23</v>
      </c>
      <c r="G23" s="20">
        <v>37</v>
      </c>
      <c r="H23" s="20">
        <v>34</v>
      </c>
      <c r="I23" s="20">
        <v>41</v>
      </c>
      <c r="J23" s="20">
        <v>23</v>
      </c>
      <c r="K23" s="20">
        <v>49</v>
      </c>
      <c r="L23" s="20">
        <v>48</v>
      </c>
      <c r="M23" s="20">
        <v>61</v>
      </c>
      <c r="N23" s="21">
        <v>36</v>
      </c>
      <c r="O23" s="29">
        <v>75</v>
      </c>
      <c r="P23" s="29">
        <v>82</v>
      </c>
      <c r="Q23" s="29">
        <v>72</v>
      </c>
      <c r="R23" s="29">
        <v>72</v>
      </c>
      <c r="S23" s="22">
        <f>SUM(C23:J23)</f>
        <v>213</v>
      </c>
      <c r="T23" s="20">
        <f>SUM(K23:R23)</f>
        <v>495</v>
      </c>
      <c r="U23" s="54">
        <f>S23-T23/2</f>
        <v>-34.5</v>
      </c>
      <c r="V23" s="51">
        <f>C23-K23/2</f>
        <v>-4.5</v>
      </c>
      <c r="W23" s="27">
        <f>D23-L23/2</f>
        <v>-5</v>
      </c>
      <c r="X23" s="27">
        <f>E23-M23/2</f>
        <v>-14.5</v>
      </c>
      <c r="Y23" s="27">
        <f>F23-N23/2</f>
        <v>5</v>
      </c>
      <c r="Z23" s="27">
        <f>G23-O23/2</f>
        <v>-0.5</v>
      </c>
      <c r="AA23" s="27">
        <f>H23-P23/2</f>
        <v>-7</v>
      </c>
      <c r="AB23" s="27">
        <f>I23-Q23/2</f>
        <v>5</v>
      </c>
      <c r="AC23" s="27">
        <f>J23-R23/2</f>
        <v>-13</v>
      </c>
      <c r="AD23" s="57">
        <f>S23-T23</f>
        <v>-282</v>
      </c>
      <c r="AE23" s="33">
        <v>120</v>
      </c>
      <c r="AF23" s="24">
        <f t="shared" si="3"/>
        <v>30.08474576271186</v>
      </c>
      <c r="AG23" s="24">
        <f t="shared" si="4"/>
        <v>64.08050847457628</v>
      </c>
      <c r="AH23" s="25">
        <f t="shared" si="5"/>
        <v>5.9</v>
      </c>
    </row>
    <row r="24" spans="1:34" ht="12.75">
      <c r="A24" s="2"/>
      <c r="B24" s="19"/>
      <c r="S24" s="9"/>
      <c r="T24" s="10">
        <f>SUM(T3:T23)</f>
        <v>8332</v>
      </c>
      <c r="U24" s="14"/>
      <c r="V24" s="14"/>
      <c r="W24" s="14"/>
      <c r="X24" s="14"/>
      <c r="Y24" s="14"/>
      <c r="Z24" s="14"/>
      <c r="AA24" s="14"/>
      <c r="AB24" s="14"/>
      <c r="AC24" s="23"/>
      <c r="AD24" s="47"/>
      <c r="AE24" s="11"/>
      <c r="AF24" s="12"/>
      <c r="AG24" s="12"/>
      <c r="AH24" s="13"/>
    </row>
    <row r="25" spans="1:30" ht="12.75">
      <c r="A25" s="1" t="s">
        <v>20</v>
      </c>
      <c r="AC25" s="14"/>
      <c r="AD25" s="14"/>
    </row>
    <row r="26" ht="12.75">
      <c r="A26" s="1" t="s">
        <v>21</v>
      </c>
    </row>
    <row r="27" ht="12.75">
      <c r="A27" s="1" t="s">
        <v>22</v>
      </c>
    </row>
    <row r="28" spans="1:2" ht="12.75">
      <c r="A28" s="26"/>
      <c r="B28" s="26"/>
    </row>
    <row r="29" spans="1:2" ht="12.75">
      <c r="A29" s="26"/>
      <c r="B29" s="26"/>
    </row>
    <row r="30" spans="1:2" ht="12.75">
      <c r="A30" s="3"/>
      <c r="B30" t="s">
        <v>23</v>
      </c>
    </row>
    <row r="31" spans="1:2" ht="12.75">
      <c r="A31" s="4"/>
      <c r="B31" t="s">
        <v>24</v>
      </c>
    </row>
    <row r="32" spans="1:2" ht="12.75">
      <c r="A32" s="59"/>
      <c r="B32" t="s">
        <v>39</v>
      </c>
    </row>
    <row r="33" spans="1:2" ht="12.75">
      <c r="A33" s="58"/>
      <c r="B33" t="s">
        <v>40</v>
      </c>
    </row>
  </sheetData>
  <mergeCells count="8">
    <mergeCell ref="AG1:AG2"/>
    <mergeCell ref="C1:J1"/>
    <mergeCell ref="K1:R1"/>
    <mergeCell ref="S1:AD1"/>
    <mergeCell ref="A1:A23"/>
    <mergeCell ref="AH1:AH2"/>
    <mergeCell ref="AF1:AF2"/>
    <mergeCell ref="B1:B2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</cp:lastModifiedBy>
  <dcterms:created xsi:type="dcterms:W3CDTF">1996-10-08T23:32:33Z</dcterms:created>
  <dcterms:modified xsi:type="dcterms:W3CDTF">2011-03-13T17:49:57Z</dcterms:modified>
  <cp:category/>
  <cp:version/>
  <cp:contentType/>
  <cp:contentStatus/>
</cp:coreProperties>
</file>