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-D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<sst xmlns="http://schemas.openxmlformats.org/spreadsheetml/2006/main" count="42" uniqueCount="42">
  <si>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Имя</t>
  </si>
  <si>
    <t>Итого</t>
  </si>
  <si>
    <t>F-D</t>
  </si>
  <si>
    <t>КПД %</t>
  </si>
  <si>
    <t>Y</t>
  </si>
  <si>
    <t>Z</t>
  </si>
  <si>
    <t>NBAH79RUS</t>
  </si>
  <si>
    <t>tolyqwas</t>
  </si>
  <si>
    <t>9 11</t>
  </si>
  <si>
    <t>~Mr.Liman~™</t>
  </si>
  <si>
    <t>Vovan(курья)RUS™</t>
  </si>
  <si>
    <t>H I T M A N(Курья)</t>
  </si>
  <si>
    <t>Фраги F</t>
  </si>
  <si>
    <t>Смерти D</t>
  </si>
  <si>
    <t>F</t>
  </si>
  <si>
    <t>D</t>
  </si>
  <si>
    <t>Время</t>
  </si>
  <si>
    <t>Т</t>
  </si>
  <si>
    <t>КПД = F/(F+D)*100%</t>
  </si>
  <si>
    <t>Профессионализм Y=F^2/(F+D)</t>
  </si>
  <si>
    <t>Активность Z=(F+D)/T</t>
  </si>
  <si>
    <t>Выбывшие</t>
  </si>
  <si>
    <t>Тушек загублено</t>
  </si>
  <si>
    <t>Sophie</t>
  </si>
  <si>
    <t>~Miss Skarlett~™</t>
  </si>
  <si>
    <t>F-D/2</t>
  </si>
  <si>
    <t>~Mr.Konig~™</t>
  </si>
  <si>
    <t>~Mr. Curl~™</t>
  </si>
  <si>
    <t>On|Lost|Yura</t>
  </si>
  <si>
    <t>~Mr.Koljan~™</t>
  </si>
  <si>
    <t>~Mr. DeMoN~™</t>
  </si>
  <si>
    <t>Победные очки</t>
  </si>
  <si>
    <t>Победители</t>
  </si>
  <si>
    <t>Istanbul Drums</t>
  </si>
  <si>
    <t>FX|EDiSSON</t>
  </si>
  <si>
    <t>Shamil(RUS)MOSCOW</t>
  </si>
  <si>
    <t>Toli@n{39rus}</t>
  </si>
  <si>
    <t>samozlo…</t>
  </si>
  <si>
    <t>M y }|{ u K</t>
  </si>
  <si>
    <t>Angel</t>
  </si>
  <si>
    <t>Красным отмечены рекорды</t>
  </si>
  <si>
    <t>поощрительное пиво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</si>
</sst>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Alignment="1">
      <alignment/>
    </xf>
    <xf numFmtId="0" fontId="0" fillId="4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1" xfId="0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Alignment="1">
      <alignment horizontal="center" vertical="center" textRotation="90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2" borderId="5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7" borderId="0" xfId="0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workbookViewId="0" topLeftCell="A1">
      <selection activeCell="AF25" sqref="AF25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28125" style="0" customWidth="1"/>
    <col min="5" max="6" width="4.00390625" style="0" customWidth="1"/>
    <col min="7" max="7" width="3.421875" style="0" customWidth="1"/>
    <col min="8" max="8" width="4.00390625" style="0" customWidth="1"/>
    <col min="9" max="11" width="3.421875" style="0" customWidth="1"/>
    <col min="12" max="12" width="3.28125" style="0" customWidth="1"/>
    <col min="13" max="13" width="3.7109375" style="0" customWidth="1"/>
    <col min="14" max="18" width="3.28125" style="0" customWidth="1"/>
    <col min="19" max="20" width="4.57421875" style="0" customWidth="1"/>
    <col min="22" max="22" width="5.00390625" style="0" customWidth="1"/>
    <col min="23" max="23" width="4.57421875" style="0" customWidth="1"/>
    <col min="24" max="24" width="4.7109375" style="0" customWidth="1"/>
    <col min="25" max="26" width="4.57421875" style="0" customWidth="1"/>
    <col min="27" max="30" width="4.421875" style="0" customWidth="1"/>
    <col min="31" max="31" width="6.140625" style="0" customWidth="1"/>
    <col min="32" max="33" width="6.421875" style="0" customWidth="1"/>
    <col min="34" max="34" width="5.8515625" style="0" customWidth="1"/>
    <col min="35" max="35" width="1.421875" style="0" customWidth="1"/>
    <col min="36" max="36" width="5.57421875" style="0" customWidth="1"/>
    <col min="37" max="37" width="5.28125" style="0" customWidth="1"/>
  </cols>
  <sheetData>
    <row r="1" spans="1:34" ht="12.75">
      <c r="A1" s="43"/>
      <c r="B1" s="44" t="s">
        <v>0</v>
      </c>
      <c r="C1" s="45" t="s">
        <v>12</v>
      </c>
      <c r="D1" s="46"/>
      <c r="E1" s="46"/>
      <c r="F1" s="46"/>
      <c r="G1" s="46"/>
      <c r="H1" s="46"/>
      <c r="I1" s="46"/>
      <c r="J1" s="47"/>
      <c r="K1" s="45" t="s">
        <v>13</v>
      </c>
      <c r="L1" s="46"/>
      <c r="M1" s="46"/>
      <c r="N1" s="46"/>
      <c r="O1" s="46"/>
      <c r="P1" s="46"/>
      <c r="Q1" s="46"/>
      <c r="R1" s="48"/>
      <c r="S1" s="49" t="s">
        <v>1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5" t="s">
        <v>16</v>
      </c>
      <c r="AF1" s="44" t="s">
        <v>3</v>
      </c>
      <c r="AG1" s="44" t="s">
        <v>4</v>
      </c>
      <c r="AH1" s="44" t="s">
        <v>5</v>
      </c>
    </row>
    <row r="2" spans="1:34" ht="12.75">
      <c r="A2" s="43"/>
      <c r="B2" s="4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/>
      <c r="K2" s="5">
        <v>1</v>
      </c>
      <c r="L2" s="5">
        <v>2</v>
      </c>
      <c r="M2" s="5">
        <v>3</v>
      </c>
      <c r="N2" s="7">
        <v>4</v>
      </c>
      <c r="O2" s="13">
        <v>5</v>
      </c>
      <c r="P2" s="13">
        <v>6</v>
      </c>
      <c r="Q2" s="13">
        <v>7</v>
      </c>
      <c r="R2" s="13"/>
      <c r="S2" s="8" t="s">
        <v>14</v>
      </c>
      <c r="T2" s="5" t="s">
        <v>15</v>
      </c>
      <c r="U2" s="35" t="s">
        <v>25</v>
      </c>
      <c r="V2" s="33">
        <v>1</v>
      </c>
      <c r="W2" s="33">
        <v>2</v>
      </c>
      <c r="X2" s="33">
        <v>3</v>
      </c>
      <c r="Y2" s="33">
        <v>4</v>
      </c>
      <c r="Z2" s="33">
        <v>5</v>
      </c>
      <c r="AA2" s="33">
        <v>6</v>
      </c>
      <c r="AB2" s="33">
        <v>7</v>
      </c>
      <c r="AC2" s="30"/>
      <c r="AD2" s="37" t="s">
        <v>2</v>
      </c>
      <c r="AE2" s="14" t="s">
        <v>17</v>
      </c>
      <c r="AF2" s="44"/>
      <c r="AG2" s="44"/>
      <c r="AH2" s="44"/>
    </row>
    <row r="3" spans="1:37" ht="12.75" customHeight="1">
      <c r="A3" s="43"/>
      <c r="B3" s="29" t="s">
        <v>33</v>
      </c>
      <c r="C3" s="24">
        <v>78</v>
      </c>
      <c r="D3" s="24">
        <v>86</v>
      </c>
      <c r="E3" s="24">
        <v>102</v>
      </c>
      <c r="F3" s="24">
        <v>106</v>
      </c>
      <c r="G3" s="24">
        <v>79</v>
      </c>
      <c r="H3" s="24">
        <v>75</v>
      </c>
      <c r="I3" s="24">
        <v>78</v>
      </c>
      <c r="J3" s="24"/>
      <c r="K3" s="24">
        <v>34</v>
      </c>
      <c r="L3" s="24">
        <v>44</v>
      </c>
      <c r="M3" s="24">
        <v>42</v>
      </c>
      <c r="N3" s="50">
        <v>62</v>
      </c>
      <c r="O3" s="51">
        <v>55</v>
      </c>
      <c r="P3" s="51">
        <v>36</v>
      </c>
      <c r="Q3" s="51">
        <v>45</v>
      </c>
      <c r="R3" s="51"/>
      <c r="S3" s="62">
        <f aca="true" t="shared" si="0" ref="S3:S23">SUM(C3:J3)</f>
        <v>604</v>
      </c>
      <c r="T3" s="24">
        <f aca="true" t="shared" si="1" ref="T3:T23">SUM(K3:R3)</f>
        <v>318</v>
      </c>
      <c r="U3" s="61">
        <f aca="true" t="shared" si="2" ref="U3:U23">S3-T3/2</f>
        <v>445</v>
      </c>
      <c r="V3" s="34">
        <f aca="true" t="shared" si="3" ref="V3:V22">C3-K3/2</f>
        <v>61</v>
      </c>
      <c r="W3" s="24">
        <f aca="true" t="shared" si="4" ref="W3:W18">D3-L3/2</f>
        <v>64</v>
      </c>
      <c r="X3" s="24">
        <f aca="true" t="shared" si="5" ref="X3:X18">E3-M3/2</f>
        <v>81</v>
      </c>
      <c r="Y3" s="24">
        <f aca="true" t="shared" si="6" ref="Y3:Y18">F3-N3/2</f>
        <v>75</v>
      </c>
      <c r="Z3" s="24">
        <f aca="true" t="shared" si="7" ref="Z3:Z20">G3-O3/2</f>
        <v>51.5</v>
      </c>
      <c r="AA3" s="24">
        <f aca="true" t="shared" si="8" ref="AA3:AA20">H3-P3/2</f>
        <v>57</v>
      </c>
      <c r="AB3" s="24">
        <f aca="true" t="shared" si="9" ref="AB3:AB21">I3-Q3/2</f>
        <v>55.5</v>
      </c>
      <c r="AC3" s="24"/>
      <c r="AD3" s="60">
        <f aca="true" t="shared" si="10" ref="AD3:AD23">S3-T3</f>
        <v>286</v>
      </c>
      <c r="AE3" s="34">
        <v>140</v>
      </c>
      <c r="AF3" s="59">
        <f aca="true" t="shared" si="11" ref="AF3:AF17">S3/(S3+T3)*100</f>
        <v>65.50976138828634</v>
      </c>
      <c r="AG3" s="59">
        <f aca="true" t="shared" si="12" ref="AG3:AG17">S3*S3/(S3+T3)</f>
        <v>395.67895878524945</v>
      </c>
      <c r="AH3" s="58">
        <f aca="true" t="shared" si="13" ref="AH3:AH17">(S3+T3)/AE3</f>
        <v>6.585714285714285</v>
      </c>
      <c r="AK3" s="15"/>
    </row>
    <row r="4" spans="1:35" ht="12.75">
      <c r="A4" s="43"/>
      <c r="B4" s="54" t="s">
        <v>39</v>
      </c>
      <c r="C4" s="6"/>
      <c r="D4" s="17">
        <v>73</v>
      </c>
      <c r="E4" s="17">
        <v>65</v>
      </c>
      <c r="F4" s="17">
        <v>95</v>
      </c>
      <c r="G4" s="17">
        <v>70</v>
      </c>
      <c r="H4" s="17">
        <v>102</v>
      </c>
      <c r="I4" s="17">
        <v>78</v>
      </c>
      <c r="J4" s="17"/>
      <c r="K4" s="6"/>
      <c r="L4" s="17">
        <v>54</v>
      </c>
      <c r="M4" s="17">
        <v>69</v>
      </c>
      <c r="N4" s="18">
        <v>69</v>
      </c>
      <c r="O4" s="25">
        <v>73</v>
      </c>
      <c r="P4" s="25">
        <v>66</v>
      </c>
      <c r="Q4" s="25">
        <v>72</v>
      </c>
      <c r="R4" s="25"/>
      <c r="S4" s="19">
        <f t="shared" si="0"/>
        <v>483</v>
      </c>
      <c r="T4" s="17">
        <f t="shared" si="1"/>
        <v>403</v>
      </c>
      <c r="U4" s="36">
        <f t="shared" si="2"/>
        <v>281.5</v>
      </c>
      <c r="V4" s="55"/>
      <c r="W4" s="24">
        <f t="shared" si="4"/>
        <v>46</v>
      </c>
      <c r="X4" s="24">
        <f t="shared" si="5"/>
        <v>30.5</v>
      </c>
      <c r="Y4" s="24">
        <f t="shared" si="6"/>
        <v>60.5</v>
      </c>
      <c r="Z4" s="24">
        <f>G4-O4/2</f>
        <v>33.5</v>
      </c>
      <c r="AA4" s="24">
        <f>H4-P4/2</f>
        <v>69</v>
      </c>
      <c r="AB4" s="24">
        <f t="shared" si="9"/>
        <v>42</v>
      </c>
      <c r="AC4" s="24"/>
      <c r="AD4" s="38">
        <f t="shared" si="10"/>
        <v>80</v>
      </c>
      <c r="AE4" s="26">
        <v>120</v>
      </c>
      <c r="AF4" s="21">
        <f t="shared" si="11"/>
        <v>54.51467268623025</v>
      </c>
      <c r="AG4" s="21">
        <f t="shared" si="12"/>
        <v>263.3058690744921</v>
      </c>
      <c r="AH4" s="56">
        <f t="shared" si="13"/>
        <v>7.383333333333334</v>
      </c>
      <c r="AI4" s="67"/>
    </row>
    <row r="5" spans="1:34" ht="12.75">
      <c r="A5" s="43"/>
      <c r="B5" s="29" t="s">
        <v>10</v>
      </c>
      <c r="C5" s="24">
        <v>42</v>
      </c>
      <c r="D5" s="24">
        <v>57</v>
      </c>
      <c r="E5" s="24">
        <v>80</v>
      </c>
      <c r="F5" s="24">
        <v>71</v>
      </c>
      <c r="G5" s="24">
        <v>59</v>
      </c>
      <c r="H5" s="24">
        <v>82</v>
      </c>
      <c r="I5" s="24">
        <v>61</v>
      </c>
      <c r="J5" s="24"/>
      <c r="K5" s="24">
        <v>38</v>
      </c>
      <c r="L5" s="24">
        <v>57</v>
      </c>
      <c r="M5" s="24">
        <v>48</v>
      </c>
      <c r="N5" s="50">
        <v>68</v>
      </c>
      <c r="O5" s="51">
        <v>59</v>
      </c>
      <c r="P5" s="51">
        <v>61</v>
      </c>
      <c r="Q5" s="51">
        <v>56</v>
      </c>
      <c r="R5" s="51"/>
      <c r="S5" s="52">
        <f t="shared" si="0"/>
        <v>452</v>
      </c>
      <c r="T5" s="24">
        <f t="shared" si="1"/>
        <v>387</v>
      </c>
      <c r="U5" s="36">
        <f t="shared" si="2"/>
        <v>258.5</v>
      </c>
      <c r="V5" s="34">
        <f t="shared" si="3"/>
        <v>23</v>
      </c>
      <c r="W5" s="24">
        <f t="shared" si="4"/>
        <v>28.5</v>
      </c>
      <c r="X5" s="24">
        <f t="shared" si="5"/>
        <v>56</v>
      </c>
      <c r="Y5" s="24">
        <f t="shared" si="6"/>
        <v>37</v>
      </c>
      <c r="Z5" s="24">
        <f t="shared" si="7"/>
        <v>29.5</v>
      </c>
      <c r="AA5" s="24">
        <f t="shared" si="8"/>
        <v>51.5</v>
      </c>
      <c r="AB5" s="24">
        <f t="shared" si="9"/>
        <v>33</v>
      </c>
      <c r="AC5" s="24"/>
      <c r="AD5" s="38">
        <f t="shared" si="10"/>
        <v>65</v>
      </c>
      <c r="AE5" s="34">
        <v>140</v>
      </c>
      <c r="AF5" s="57">
        <f t="shared" si="11"/>
        <v>53.87365911799762</v>
      </c>
      <c r="AG5" s="57">
        <f t="shared" si="12"/>
        <v>243.50893921334924</v>
      </c>
      <c r="AH5" s="58">
        <f t="shared" si="13"/>
        <v>5.992857142857143</v>
      </c>
    </row>
    <row r="6" spans="1:34" ht="12.75">
      <c r="A6" s="43"/>
      <c r="B6" s="64" t="s">
        <v>23</v>
      </c>
      <c r="C6" s="17">
        <v>38</v>
      </c>
      <c r="D6" s="17">
        <v>56</v>
      </c>
      <c r="E6" s="17">
        <v>51</v>
      </c>
      <c r="F6" s="17">
        <v>74</v>
      </c>
      <c r="G6" s="17">
        <v>62</v>
      </c>
      <c r="H6" s="17">
        <v>59</v>
      </c>
      <c r="I6" s="17">
        <v>66</v>
      </c>
      <c r="J6" s="17"/>
      <c r="K6" s="17">
        <v>33</v>
      </c>
      <c r="L6" s="17">
        <v>44</v>
      </c>
      <c r="M6" s="17">
        <v>51</v>
      </c>
      <c r="N6" s="17">
        <v>49</v>
      </c>
      <c r="O6" s="26">
        <v>50</v>
      </c>
      <c r="P6" s="26">
        <v>47</v>
      </c>
      <c r="Q6" s="26">
        <v>45</v>
      </c>
      <c r="R6" s="26"/>
      <c r="S6" s="19">
        <f t="shared" si="0"/>
        <v>406</v>
      </c>
      <c r="T6" s="17">
        <f t="shared" si="1"/>
        <v>319</v>
      </c>
      <c r="U6" s="36">
        <f t="shared" si="2"/>
        <v>246.5</v>
      </c>
      <c r="V6" s="34">
        <f t="shared" si="3"/>
        <v>21.5</v>
      </c>
      <c r="W6" s="24">
        <f t="shared" si="4"/>
        <v>34</v>
      </c>
      <c r="X6" s="24">
        <f t="shared" si="5"/>
        <v>25.5</v>
      </c>
      <c r="Y6" s="24">
        <f t="shared" si="6"/>
        <v>49.5</v>
      </c>
      <c r="Z6" s="24">
        <f t="shared" si="7"/>
        <v>37</v>
      </c>
      <c r="AA6" s="24">
        <f t="shared" si="8"/>
        <v>35.5</v>
      </c>
      <c r="AB6" s="24">
        <f t="shared" si="9"/>
        <v>43.5</v>
      </c>
      <c r="AC6" s="24"/>
      <c r="AD6" s="38">
        <f t="shared" si="10"/>
        <v>87</v>
      </c>
      <c r="AE6" s="26">
        <v>140</v>
      </c>
      <c r="AF6" s="21">
        <f t="shared" si="11"/>
        <v>56.00000000000001</v>
      </c>
      <c r="AG6" s="21">
        <f t="shared" si="12"/>
        <v>227.36</v>
      </c>
      <c r="AH6" s="22">
        <f t="shared" si="13"/>
        <v>5.178571428571429</v>
      </c>
    </row>
    <row r="7" spans="1:34" ht="12.75">
      <c r="A7" s="43"/>
      <c r="B7" s="4" t="s">
        <v>37</v>
      </c>
      <c r="C7" s="17">
        <v>40</v>
      </c>
      <c r="D7" s="17">
        <v>47</v>
      </c>
      <c r="E7" s="17">
        <v>65</v>
      </c>
      <c r="F7" s="17">
        <v>53</v>
      </c>
      <c r="G7" s="17">
        <v>68</v>
      </c>
      <c r="H7" s="17">
        <v>76</v>
      </c>
      <c r="I7" s="17">
        <v>57</v>
      </c>
      <c r="J7" s="17"/>
      <c r="K7" s="17">
        <v>33</v>
      </c>
      <c r="L7" s="17">
        <v>41</v>
      </c>
      <c r="M7" s="17">
        <v>58</v>
      </c>
      <c r="N7" s="18">
        <v>50</v>
      </c>
      <c r="O7" s="25">
        <v>39</v>
      </c>
      <c r="P7" s="25">
        <v>48</v>
      </c>
      <c r="Q7" s="25">
        <v>51</v>
      </c>
      <c r="R7" s="25"/>
      <c r="S7" s="19">
        <f t="shared" si="0"/>
        <v>406</v>
      </c>
      <c r="T7" s="17">
        <f t="shared" si="1"/>
        <v>320</v>
      </c>
      <c r="U7" s="36">
        <f t="shared" si="2"/>
        <v>246</v>
      </c>
      <c r="V7" s="34">
        <f t="shared" si="3"/>
        <v>23.5</v>
      </c>
      <c r="W7" s="24">
        <f t="shared" si="4"/>
        <v>26.5</v>
      </c>
      <c r="X7" s="24">
        <f t="shared" si="5"/>
        <v>36</v>
      </c>
      <c r="Y7" s="24">
        <f t="shared" si="6"/>
        <v>28</v>
      </c>
      <c r="Z7" s="24">
        <f>G7-O7/2</f>
        <v>48.5</v>
      </c>
      <c r="AA7" s="24">
        <f>H7-P7/2</f>
        <v>52</v>
      </c>
      <c r="AB7" s="24">
        <f>I7-Q7/2</f>
        <v>31.5</v>
      </c>
      <c r="AC7" s="24"/>
      <c r="AD7" s="38">
        <f t="shared" si="10"/>
        <v>86</v>
      </c>
      <c r="AE7" s="26">
        <v>140</v>
      </c>
      <c r="AF7" s="21">
        <f t="shared" si="11"/>
        <v>55.9228650137741</v>
      </c>
      <c r="AG7" s="21">
        <f t="shared" si="12"/>
        <v>227.04683195592287</v>
      </c>
      <c r="AH7" s="22">
        <f t="shared" si="13"/>
        <v>5.185714285714286</v>
      </c>
    </row>
    <row r="8" spans="1:34" ht="12.75">
      <c r="A8" s="43"/>
      <c r="B8" s="65" t="s">
        <v>9</v>
      </c>
      <c r="C8" s="24">
        <v>41</v>
      </c>
      <c r="D8" s="24">
        <v>68</v>
      </c>
      <c r="E8" s="24">
        <v>67</v>
      </c>
      <c r="F8" s="24">
        <v>78</v>
      </c>
      <c r="G8" s="24">
        <v>44</v>
      </c>
      <c r="H8" s="24">
        <v>58</v>
      </c>
      <c r="I8" s="24">
        <v>55</v>
      </c>
      <c r="J8" s="24"/>
      <c r="K8" s="24">
        <v>50</v>
      </c>
      <c r="L8" s="24">
        <v>38</v>
      </c>
      <c r="M8" s="24">
        <v>52</v>
      </c>
      <c r="N8" s="24">
        <v>56</v>
      </c>
      <c r="O8" s="34">
        <v>50</v>
      </c>
      <c r="P8" s="34">
        <v>55</v>
      </c>
      <c r="Q8" s="34">
        <v>44</v>
      </c>
      <c r="R8" s="34"/>
      <c r="S8" s="52">
        <f t="shared" si="0"/>
        <v>411</v>
      </c>
      <c r="T8" s="24">
        <f t="shared" si="1"/>
        <v>345</v>
      </c>
      <c r="U8" s="36">
        <f t="shared" si="2"/>
        <v>238.5</v>
      </c>
      <c r="V8" s="34">
        <f t="shared" si="3"/>
        <v>16</v>
      </c>
      <c r="W8" s="24">
        <f t="shared" si="4"/>
        <v>49</v>
      </c>
      <c r="X8" s="24">
        <f t="shared" si="5"/>
        <v>41</v>
      </c>
      <c r="Y8" s="24">
        <f t="shared" si="6"/>
        <v>50</v>
      </c>
      <c r="Z8" s="24">
        <f t="shared" si="7"/>
        <v>19</v>
      </c>
      <c r="AA8" s="24">
        <f t="shared" si="8"/>
        <v>30.5</v>
      </c>
      <c r="AB8" s="24">
        <f t="shared" si="9"/>
        <v>33</v>
      </c>
      <c r="AC8" s="24"/>
      <c r="AD8" s="38">
        <f t="shared" si="10"/>
        <v>66</v>
      </c>
      <c r="AE8" s="34">
        <v>140</v>
      </c>
      <c r="AF8" s="57">
        <f t="shared" si="11"/>
        <v>54.36507936507936</v>
      </c>
      <c r="AG8" s="57">
        <f t="shared" si="12"/>
        <v>223.4404761904762</v>
      </c>
      <c r="AH8" s="58">
        <f t="shared" si="13"/>
        <v>5.4</v>
      </c>
    </row>
    <row r="9" spans="1:34" ht="12.75">
      <c r="A9" s="43"/>
      <c r="B9" s="66" t="s">
        <v>34</v>
      </c>
      <c r="C9" s="17">
        <v>48</v>
      </c>
      <c r="D9" s="17">
        <v>52</v>
      </c>
      <c r="E9" s="17">
        <v>69</v>
      </c>
      <c r="F9" s="17">
        <v>101</v>
      </c>
      <c r="G9" s="17">
        <v>68</v>
      </c>
      <c r="H9" s="17">
        <v>8</v>
      </c>
      <c r="I9" s="17">
        <v>55</v>
      </c>
      <c r="J9" s="17"/>
      <c r="K9" s="17">
        <v>40</v>
      </c>
      <c r="L9" s="17">
        <v>42</v>
      </c>
      <c r="M9" s="17">
        <v>80</v>
      </c>
      <c r="N9" s="18">
        <v>63</v>
      </c>
      <c r="O9" s="25">
        <v>58</v>
      </c>
      <c r="P9" s="25">
        <v>7</v>
      </c>
      <c r="Q9" s="25">
        <v>55</v>
      </c>
      <c r="R9" s="25"/>
      <c r="S9" s="19">
        <f t="shared" si="0"/>
        <v>401</v>
      </c>
      <c r="T9" s="17">
        <f t="shared" si="1"/>
        <v>345</v>
      </c>
      <c r="U9" s="36">
        <f t="shared" si="2"/>
        <v>228.5</v>
      </c>
      <c r="V9" s="34">
        <f t="shared" si="3"/>
        <v>28</v>
      </c>
      <c r="W9" s="24">
        <f t="shared" si="4"/>
        <v>31</v>
      </c>
      <c r="X9" s="24">
        <f t="shared" si="5"/>
        <v>29</v>
      </c>
      <c r="Y9" s="24">
        <f t="shared" si="6"/>
        <v>69.5</v>
      </c>
      <c r="Z9" s="24">
        <f t="shared" si="7"/>
        <v>39</v>
      </c>
      <c r="AA9" s="24">
        <f t="shared" si="8"/>
        <v>4.5</v>
      </c>
      <c r="AB9" s="24">
        <f t="shared" si="9"/>
        <v>27.5</v>
      </c>
      <c r="AC9" s="24"/>
      <c r="AD9" s="38">
        <f t="shared" si="10"/>
        <v>56</v>
      </c>
      <c r="AE9" s="26">
        <v>140</v>
      </c>
      <c r="AF9" s="21">
        <f t="shared" si="11"/>
        <v>53.75335120643432</v>
      </c>
      <c r="AG9" s="21">
        <f t="shared" si="12"/>
        <v>215.5509383378016</v>
      </c>
      <c r="AH9" s="22">
        <f t="shared" si="13"/>
        <v>5.328571428571428</v>
      </c>
    </row>
    <row r="10" spans="1:34" ht="12.75">
      <c r="A10" s="43"/>
      <c r="B10" s="66" t="s">
        <v>35</v>
      </c>
      <c r="C10" s="17">
        <v>32</v>
      </c>
      <c r="D10" s="17">
        <v>28</v>
      </c>
      <c r="E10" s="17">
        <v>43</v>
      </c>
      <c r="F10" s="17">
        <v>51</v>
      </c>
      <c r="G10" s="17">
        <v>35</v>
      </c>
      <c r="H10" s="17">
        <v>45</v>
      </c>
      <c r="I10" s="17">
        <v>34</v>
      </c>
      <c r="J10" s="17"/>
      <c r="K10" s="17">
        <v>23</v>
      </c>
      <c r="L10" s="17">
        <v>25</v>
      </c>
      <c r="M10" s="17">
        <v>39</v>
      </c>
      <c r="N10" s="17">
        <v>39</v>
      </c>
      <c r="O10" s="26">
        <v>36</v>
      </c>
      <c r="P10" s="26">
        <v>38</v>
      </c>
      <c r="Q10" s="26">
        <v>38</v>
      </c>
      <c r="R10" s="26"/>
      <c r="S10" s="19">
        <f t="shared" si="0"/>
        <v>268</v>
      </c>
      <c r="T10" s="63">
        <f t="shared" si="1"/>
        <v>238</v>
      </c>
      <c r="U10" s="36">
        <f t="shared" si="2"/>
        <v>149</v>
      </c>
      <c r="V10" s="34">
        <f t="shared" si="3"/>
        <v>20.5</v>
      </c>
      <c r="W10" s="24">
        <f t="shared" si="4"/>
        <v>15.5</v>
      </c>
      <c r="X10" s="24">
        <f t="shared" si="5"/>
        <v>23.5</v>
      </c>
      <c r="Y10" s="24">
        <f t="shared" si="6"/>
        <v>31.5</v>
      </c>
      <c r="Z10" s="24">
        <f t="shared" si="7"/>
        <v>17</v>
      </c>
      <c r="AA10" s="24">
        <f t="shared" si="8"/>
        <v>26</v>
      </c>
      <c r="AB10" s="24">
        <f t="shared" si="9"/>
        <v>15</v>
      </c>
      <c r="AC10" s="24"/>
      <c r="AD10" s="38">
        <f t="shared" si="10"/>
        <v>30</v>
      </c>
      <c r="AE10" s="26">
        <v>140</v>
      </c>
      <c r="AF10" s="21">
        <f t="shared" si="11"/>
        <v>52.96442687747036</v>
      </c>
      <c r="AG10" s="21">
        <f t="shared" si="12"/>
        <v>141.94466403162056</v>
      </c>
      <c r="AH10" s="22">
        <f t="shared" si="13"/>
        <v>3.6142857142857143</v>
      </c>
    </row>
    <row r="11" spans="1:34" ht="12.75">
      <c r="A11" s="43"/>
      <c r="B11" s="4" t="s">
        <v>6</v>
      </c>
      <c r="C11" s="17">
        <v>33</v>
      </c>
      <c r="D11" s="17">
        <v>43</v>
      </c>
      <c r="E11" s="17">
        <v>40</v>
      </c>
      <c r="F11" s="17">
        <v>38</v>
      </c>
      <c r="G11" s="17">
        <v>37</v>
      </c>
      <c r="H11" s="17">
        <v>36</v>
      </c>
      <c r="I11" s="17">
        <v>55</v>
      </c>
      <c r="J11" s="17"/>
      <c r="K11" s="17">
        <v>33</v>
      </c>
      <c r="L11" s="17">
        <v>32</v>
      </c>
      <c r="M11" s="17">
        <v>35</v>
      </c>
      <c r="N11" s="17">
        <v>65</v>
      </c>
      <c r="O11" s="26">
        <v>29</v>
      </c>
      <c r="P11" s="26">
        <v>49</v>
      </c>
      <c r="Q11" s="26">
        <v>38</v>
      </c>
      <c r="R11" s="26"/>
      <c r="S11" s="19">
        <f t="shared" si="0"/>
        <v>282</v>
      </c>
      <c r="T11" s="17">
        <f t="shared" si="1"/>
        <v>281</v>
      </c>
      <c r="U11" s="36">
        <f t="shared" si="2"/>
        <v>141.5</v>
      </c>
      <c r="V11" s="34">
        <f t="shared" si="3"/>
        <v>16.5</v>
      </c>
      <c r="W11" s="24">
        <f t="shared" si="4"/>
        <v>27</v>
      </c>
      <c r="X11" s="24">
        <f t="shared" si="5"/>
        <v>22.5</v>
      </c>
      <c r="Y11" s="24">
        <f t="shared" si="6"/>
        <v>5.5</v>
      </c>
      <c r="Z11" s="24">
        <f t="shared" si="7"/>
        <v>22.5</v>
      </c>
      <c r="AA11" s="24">
        <f t="shared" si="8"/>
        <v>11.5</v>
      </c>
      <c r="AB11" s="24">
        <f t="shared" si="9"/>
        <v>36</v>
      </c>
      <c r="AC11" s="24"/>
      <c r="AD11" s="38">
        <f t="shared" si="10"/>
        <v>1</v>
      </c>
      <c r="AE11" s="26">
        <v>140</v>
      </c>
      <c r="AF11" s="21">
        <f t="shared" si="11"/>
        <v>50.08880994671403</v>
      </c>
      <c r="AG11" s="21">
        <f t="shared" si="12"/>
        <v>141.25044404973357</v>
      </c>
      <c r="AH11" s="22">
        <f t="shared" si="13"/>
        <v>4.021428571428571</v>
      </c>
    </row>
    <row r="12" spans="1:34" ht="12.75">
      <c r="A12" s="43"/>
      <c r="B12" s="66" t="s">
        <v>26</v>
      </c>
      <c r="C12" s="17">
        <v>35</v>
      </c>
      <c r="D12" s="17">
        <v>44</v>
      </c>
      <c r="E12" s="17">
        <v>46</v>
      </c>
      <c r="F12" s="17">
        <v>52</v>
      </c>
      <c r="G12" s="17">
        <v>39</v>
      </c>
      <c r="H12" s="17">
        <v>41</v>
      </c>
      <c r="I12" s="17">
        <v>51</v>
      </c>
      <c r="J12" s="17"/>
      <c r="K12" s="17">
        <v>35</v>
      </c>
      <c r="L12" s="17">
        <v>49</v>
      </c>
      <c r="M12" s="17">
        <v>47</v>
      </c>
      <c r="N12" s="17">
        <v>63</v>
      </c>
      <c r="O12" s="26">
        <v>50</v>
      </c>
      <c r="P12" s="26">
        <v>60</v>
      </c>
      <c r="Q12" s="26">
        <v>52</v>
      </c>
      <c r="R12" s="26"/>
      <c r="S12" s="19">
        <f t="shared" si="0"/>
        <v>308</v>
      </c>
      <c r="T12" s="17">
        <f t="shared" si="1"/>
        <v>356</v>
      </c>
      <c r="U12" s="36">
        <f t="shared" si="2"/>
        <v>130</v>
      </c>
      <c r="V12" s="34">
        <f t="shared" si="3"/>
        <v>17.5</v>
      </c>
      <c r="W12" s="24">
        <f t="shared" si="4"/>
        <v>19.5</v>
      </c>
      <c r="X12" s="24">
        <f t="shared" si="5"/>
        <v>22.5</v>
      </c>
      <c r="Y12" s="24">
        <f t="shared" si="6"/>
        <v>20.5</v>
      </c>
      <c r="Z12" s="24">
        <f t="shared" si="7"/>
        <v>14</v>
      </c>
      <c r="AA12" s="24">
        <f t="shared" si="8"/>
        <v>11</v>
      </c>
      <c r="AB12" s="24">
        <f t="shared" si="9"/>
        <v>25</v>
      </c>
      <c r="AC12" s="24"/>
      <c r="AD12" s="38">
        <f t="shared" si="10"/>
        <v>-48</v>
      </c>
      <c r="AE12" s="26">
        <v>140</v>
      </c>
      <c r="AF12" s="21">
        <f t="shared" si="11"/>
        <v>46.3855421686747</v>
      </c>
      <c r="AG12" s="21">
        <f t="shared" si="12"/>
        <v>142.86746987951807</v>
      </c>
      <c r="AH12" s="22">
        <f t="shared" si="13"/>
        <v>4.742857142857143</v>
      </c>
    </row>
    <row r="13" spans="1:34" ht="12.75">
      <c r="A13" s="43"/>
      <c r="B13" s="66" t="s">
        <v>7</v>
      </c>
      <c r="C13" s="17">
        <v>27</v>
      </c>
      <c r="D13" s="17">
        <v>34</v>
      </c>
      <c r="E13" s="17">
        <v>31</v>
      </c>
      <c r="F13" s="17">
        <v>50</v>
      </c>
      <c r="G13" s="17">
        <v>34</v>
      </c>
      <c r="H13" s="17">
        <v>53</v>
      </c>
      <c r="I13" s="17">
        <v>50</v>
      </c>
      <c r="J13" s="17"/>
      <c r="K13" s="17">
        <v>28</v>
      </c>
      <c r="L13" s="17">
        <v>51</v>
      </c>
      <c r="M13" s="17">
        <v>48</v>
      </c>
      <c r="N13" s="17">
        <v>56</v>
      </c>
      <c r="O13" s="26">
        <v>32</v>
      </c>
      <c r="P13" s="26">
        <v>56</v>
      </c>
      <c r="Q13" s="26">
        <v>41</v>
      </c>
      <c r="R13" s="26"/>
      <c r="S13" s="19">
        <f t="shared" si="0"/>
        <v>279</v>
      </c>
      <c r="T13" s="17">
        <f t="shared" si="1"/>
        <v>312</v>
      </c>
      <c r="U13" s="36">
        <f t="shared" si="2"/>
        <v>123</v>
      </c>
      <c r="V13" s="34">
        <f t="shared" si="3"/>
        <v>13</v>
      </c>
      <c r="W13" s="24">
        <f t="shared" si="4"/>
        <v>8.5</v>
      </c>
      <c r="X13" s="24">
        <f t="shared" si="5"/>
        <v>7</v>
      </c>
      <c r="Y13" s="24">
        <f t="shared" si="6"/>
        <v>22</v>
      </c>
      <c r="Z13" s="24">
        <f t="shared" si="7"/>
        <v>18</v>
      </c>
      <c r="AA13" s="24">
        <f t="shared" si="8"/>
        <v>25</v>
      </c>
      <c r="AB13" s="24">
        <f t="shared" si="9"/>
        <v>29.5</v>
      </c>
      <c r="AC13" s="24"/>
      <c r="AD13" s="38">
        <f t="shared" si="10"/>
        <v>-33</v>
      </c>
      <c r="AE13" s="26">
        <v>140</v>
      </c>
      <c r="AF13" s="21">
        <f t="shared" si="11"/>
        <v>47.20812182741117</v>
      </c>
      <c r="AG13" s="21">
        <f t="shared" si="12"/>
        <v>131.71065989847716</v>
      </c>
      <c r="AH13" s="22">
        <f t="shared" si="13"/>
        <v>4.2214285714285715</v>
      </c>
    </row>
    <row r="14" spans="1:34" ht="12.75">
      <c r="A14" s="43"/>
      <c r="B14" s="66" t="s">
        <v>30</v>
      </c>
      <c r="C14" s="17">
        <v>35</v>
      </c>
      <c r="D14" s="17">
        <v>26</v>
      </c>
      <c r="E14" s="17">
        <v>42</v>
      </c>
      <c r="F14" s="17">
        <v>48</v>
      </c>
      <c r="G14" s="17">
        <v>33</v>
      </c>
      <c r="H14" s="17">
        <v>34</v>
      </c>
      <c r="I14" s="17">
        <v>26</v>
      </c>
      <c r="J14" s="17"/>
      <c r="K14" s="17">
        <v>38</v>
      </c>
      <c r="L14" s="17">
        <v>18</v>
      </c>
      <c r="M14" s="17">
        <v>52</v>
      </c>
      <c r="N14" s="17">
        <v>41</v>
      </c>
      <c r="O14" s="26">
        <v>31</v>
      </c>
      <c r="P14" s="26">
        <v>37</v>
      </c>
      <c r="Q14" s="26">
        <v>36</v>
      </c>
      <c r="R14" s="26"/>
      <c r="S14" s="19">
        <f t="shared" si="0"/>
        <v>244</v>
      </c>
      <c r="T14" s="17">
        <f t="shared" si="1"/>
        <v>253</v>
      </c>
      <c r="U14" s="36">
        <f t="shared" si="2"/>
        <v>117.5</v>
      </c>
      <c r="V14" s="34">
        <f t="shared" si="3"/>
        <v>16</v>
      </c>
      <c r="W14" s="24">
        <f t="shared" si="4"/>
        <v>17</v>
      </c>
      <c r="X14" s="24">
        <f t="shared" si="5"/>
        <v>16</v>
      </c>
      <c r="Y14" s="24">
        <f t="shared" si="6"/>
        <v>27.5</v>
      </c>
      <c r="Z14" s="24">
        <f t="shared" si="7"/>
        <v>17.5</v>
      </c>
      <c r="AA14" s="24">
        <f t="shared" si="8"/>
        <v>15.5</v>
      </c>
      <c r="AB14" s="24">
        <f t="shared" si="9"/>
        <v>8</v>
      </c>
      <c r="AC14" s="24"/>
      <c r="AD14" s="38">
        <f t="shared" si="10"/>
        <v>-9</v>
      </c>
      <c r="AE14" s="26">
        <v>140</v>
      </c>
      <c r="AF14" s="21">
        <f t="shared" si="11"/>
        <v>49.094567404426556</v>
      </c>
      <c r="AG14" s="21">
        <f t="shared" si="12"/>
        <v>119.7907444668008</v>
      </c>
      <c r="AH14" s="22">
        <f t="shared" si="13"/>
        <v>3.55</v>
      </c>
    </row>
    <row r="15" spans="1:34" ht="12.75">
      <c r="A15" s="43"/>
      <c r="B15" s="66" t="s">
        <v>11</v>
      </c>
      <c r="C15" s="17">
        <v>43</v>
      </c>
      <c r="D15" s="17">
        <v>32</v>
      </c>
      <c r="E15" s="17">
        <v>70</v>
      </c>
      <c r="F15" s="17">
        <v>77</v>
      </c>
      <c r="G15" s="17">
        <v>41</v>
      </c>
      <c r="H15" s="17">
        <v>59</v>
      </c>
      <c r="I15" s="17">
        <v>45</v>
      </c>
      <c r="J15" s="17"/>
      <c r="K15" s="17">
        <v>57</v>
      </c>
      <c r="L15" s="17">
        <v>74</v>
      </c>
      <c r="M15" s="17">
        <v>61</v>
      </c>
      <c r="N15" s="17">
        <v>72</v>
      </c>
      <c r="O15" s="26">
        <v>71</v>
      </c>
      <c r="P15" s="26">
        <v>88</v>
      </c>
      <c r="Q15" s="26">
        <v>77</v>
      </c>
      <c r="R15" s="26"/>
      <c r="S15" s="19">
        <f t="shared" si="0"/>
        <v>367</v>
      </c>
      <c r="T15" s="17">
        <f t="shared" si="1"/>
        <v>500</v>
      </c>
      <c r="U15" s="36">
        <f t="shared" si="2"/>
        <v>117</v>
      </c>
      <c r="V15" s="34">
        <f t="shared" si="3"/>
        <v>14.5</v>
      </c>
      <c r="W15" s="24">
        <f t="shared" si="4"/>
        <v>-5</v>
      </c>
      <c r="X15" s="24">
        <f t="shared" si="5"/>
        <v>39.5</v>
      </c>
      <c r="Y15" s="24">
        <f t="shared" si="6"/>
        <v>41</v>
      </c>
      <c r="Z15" s="24">
        <f t="shared" si="7"/>
        <v>5.5</v>
      </c>
      <c r="AA15" s="24">
        <f t="shared" si="8"/>
        <v>15</v>
      </c>
      <c r="AB15" s="24">
        <f t="shared" si="9"/>
        <v>6.5</v>
      </c>
      <c r="AC15" s="24"/>
      <c r="AD15" s="38">
        <f t="shared" si="10"/>
        <v>-133</v>
      </c>
      <c r="AE15" s="26">
        <v>140</v>
      </c>
      <c r="AF15" s="21">
        <f t="shared" si="11"/>
        <v>42.32987312572088</v>
      </c>
      <c r="AG15" s="21">
        <f t="shared" si="12"/>
        <v>155.3506343713956</v>
      </c>
      <c r="AH15" s="22">
        <f t="shared" si="13"/>
        <v>6.192857142857143</v>
      </c>
    </row>
    <row r="16" spans="1:34" ht="12.75">
      <c r="A16" s="43"/>
      <c r="B16" s="66" t="s">
        <v>8</v>
      </c>
      <c r="C16" s="17">
        <v>28</v>
      </c>
      <c r="D16" s="17">
        <v>44</v>
      </c>
      <c r="E16" s="17">
        <v>48</v>
      </c>
      <c r="F16" s="17">
        <v>57</v>
      </c>
      <c r="G16" s="17">
        <v>39</v>
      </c>
      <c r="H16" s="17">
        <v>61</v>
      </c>
      <c r="I16" s="17">
        <v>45</v>
      </c>
      <c r="J16" s="17"/>
      <c r="K16" s="17">
        <v>34</v>
      </c>
      <c r="L16" s="17">
        <v>61</v>
      </c>
      <c r="M16" s="17">
        <v>62</v>
      </c>
      <c r="N16" s="17">
        <v>76</v>
      </c>
      <c r="O16" s="26">
        <v>49</v>
      </c>
      <c r="P16" s="26">
        <v>63</v>
      </c>
      <c r="Q16" s="26">
        <v>67</v>
      </c>
      <c r="R16" s="26"/>
      <c r="S16" s="19">
        <f t="shared" si="0"/>
        <v>322</v>
      </c>
      <c r="T16" s="17">
        <f t="shared" si="1"/>
        <v>412</v>
      </c>
      <c r="U16" s="36">
        <f t="shared" si="2"/>
        <v>116</v>
      </c>
      <c r="V16" s="34">
        <f t="shared" si="3"/>
        <v>11</v>
      </c>
      <c r="W16" s="24">
        <f t="shared" si="4"/>
        <v>13.5</v>
      </c>
      <c r="X16" s="24">
        <f t="shared" si="5"/>
        <v>17</v>
      </c>
      <c r="Y16" s="24">
        <f t="shared" si="6"/>
        <v>19</v>
      </c>
      <c r="Z16" s="24">
        <f t="shared" si="7"/>
        <v>14.5</v>
      </c>
      <c r="AA16" s="24">
        <f t="shared" si="8"/>
        <v>29.5</v>
      </c>
      <c r="AB16" s="24">
        <f t="shared" si="9"/>
        <v>11.5</v>
      </c>
      <c r="AC16" s="24"/>
      <c r="AD16" s="38">
        <f t="shared" si="10"/>
        <v>-90</v>
      </c>
      <c r="AE16" s="26">
        <v>140</v>
      </c>
      <c r="AF16" s="21">
        <f t="shared" si="11"/>
        <v>43.869209809264305</v>
      </c>
      <c r="AG16" s="21">
        <f t="shared" si="12"/>
        <v>141.25885558583107</v>
      </c>
      <c r="AH16" s="22">
        <f t="shared" si="13"/>
        <v>5.242857142857143</v>
      </c>
    </row>
    <row r="17" spans="1:35" ht="12.75">
      <c r="A17" s="43"/>
      <c r="B17" s="66" t="s">
        <v>28</v>
      </c>
      <c r="C17" s="17">
        <v>35</v>
      </c>
      <c r="D17" s="17">
        <v>61</v>
      </c>
      <c r="E17" s="17">
        <v>44</v>
      </c>
      <c r="F17" s="17">
        <v>62</v>
      </c>
      <c r="G17" s="6"/>
      <c r="H17" s="6"/>
      <c r="I17" s="6"/>
      <c r="J17" s="17"/>
      <c r="K17" s="17">
        <v>30</v>
      </c>
      <c r="L17" s="17">
        <v>33</v>
      </c>
      <c r="M17" s="17">
        <v>65</v>
      </c>
      <c r="N17" s="18">
        <v>61</v>
      </c>
      <c r="O17" s="28"/>
      <c r="P17" s="28"/>
      <c r="Q17" s="28"/>
      <c r="R17" s="25"/>
      <c r="S17" s="52">
        <f t="shared" si="0"/>
        <v>202</v>
      </c>
      <c r="T17" s="17">
        <f t="shared" si="1"/>
        <v>189</v>
      </c>
      <c r="U17" s="36">
        <f t="shared" si="2"/>
        <v>107.5</v>
      </c>
      <c r="V17" s="34">
        <f t="shared" si="3"/>
        <v>20</v>
      </c>
      <c r="W17" s="24">
        <f t="shared" si="4"/>
        <v>44.5</v>
      </c>
      <c r="X17" s="24">
        <f t="shared" si="5"/>
        <v>11.5</v>
      </c>
      <c r="Y17" s="24">
        <f t="shared" si="6"/>
        <v>31.5</v>
      </c>
      <c r="Z17" s="32"/>
      <c r="AA17" s="32"/>
      <c r="AB17" s="32"/>
      <c r="AC17" s="24"/>
      <c r="AD17" s="38">
        <f t="shared" si="10"/>
        <v>13</v>
      </c>
      <c r="AE17" s="26">
        <v>80</v>
      </c>
      <c r="AF17" s="21">
        <f t="shared" si="11"/>
        <v>51.66240409207161</v>
      </c>
      <c r="AG17" s="21">
        <f t="shared" si="12"/>
        <v>104.35805626598466</v>
      </c>
      <c r="AH17" s="22">
        <f t="shared" si="13"/>
        <v>4.8875</v>
      </c>
      <c r="AI17" s="67"/>
    </row>
    <row r="18" spans="1:35" ht="12.75">
      <c r="A18" s="43"/>
      <c r="B18" s="66" t="s">
        <v>24</v>
      </c>
      <c r="C18" s="17">
        <v>43</v>
      </c>
      <c r="D18" s="17">
        <v>51</v>
      </c>
      <c r="E18" s="17">
        <v>47</v>
      </c>
      <c r="F18" s="6"/>
      <c r="G18" s="17">
        <v>42</v>
      </c>
      <c r="H18" s="17">
        <v>48</v>
      </c>
      <c r="I18" s="6"/>
      <c r="J18" s="17"/>
      <c r="K18" s="17">
        <v>48</v>
      </c>
      <c r="L18" s="17">
        <v>55</v>
      </c>
      <c r="M18" s="17">
        <v>47</v>
      </c>
      <c r="N18" s="27"/>
      <c r="O18" s="25">
        <v>45</v>
      </c>
      <c r="P18" s="25">
        <v>67</v>
      </c>
      <c r="Q18" s="28"/>
      <c r="R18" s="25"/>
      <c r="S18" s="19">
        <f t="shared" si="0"/>
        <v>231</v>
      </c>
      <c r="T18" s="17">
        <f t="shared" si="1"/>
        <v>262</v>
      </c>
      <c r="U18" s="36">
        <f t="shared" si="2"/>
        <v>100</v>
      </c>
      <c r="V18" s="34">
        <f t="shared" si="3"/>
        <v>19</v>
      </c>
      <c r="W18" s="24">
        <f t="shared" si="4"/>
        <v>23.5</v>
      </c>
      <c r="X18" s="24">
        <f t="shared" si="5"/>
        <v>23.5</v>
      </c>
      <c r="Y18" s="32"/>
      <c r="Z18" s="24">
        <f t="shared" si="7"/>
        <v>19.5</v>
      </c>
      <c r="AA18" s="24">
        <f t="shared" si="8"/>
        <v>14.5</v>
      </c>
      <c r="AB18" s="32"/>
      <c r="AC18" s="24"/>
      <c r="AD18" s="38">
        <f t="shared" si="10"/>
        <v>-31</v>
      </c>
      <c r="AE18" s="26">
        <v>100</v>
      </c>
      <c r="AF18" s="21">
        <f aca="true" t="shared" si="14" ref="AF18:AF23">S18/(S18+T18)*100</f>
        <v>46.85598377281947</v>
      </c>
      <c r="AG18" s="21">
        <f aca="true" t="shared" si="15" ref="AG18:AG23">S18*S18/(S18+T18)</f>
        <v>108.23732251521298</v>
      </c>
      <c r="AH18" s="22">
        <f aca="true" t="shared" si="16" ref="AH18:AH23">(S18+T18)/AE18</f>
        <v>4.93</v>
      </c>
      <c r="AI18" s="67"/>
    </row>
    <row r="19" spans="1:35" ht="12.75">
      <c r="A19" s="43"/>
      <c r="B19" s="66" t="s">
        <v>36</v>
      </c>
      <c r="C19" s="17">
        <v>21</v>
      </c>
      <c r="D19" s="17">
        <v>25</v>
      </c>
      <c r="E19" s="17">
        <v>28</v>
      </c>
      <c r="F19" s="17">
        <v>35</v>
      </c>
      <c r="G19" s="17">
        <v>24</v>
      </c>
      <c r="H19" s="17">
        <v>16</v>
      </c>
      <c r="I19" s="17">
        <v>34</v>
      </c>
      <c r="J19" s="17"/>
      <c r="K19" s="17">
        <v>26</v>
      </c>
      <c r="L19" s="17">
        <v>26</v>
      </c>
      <c r="M19" s="17">
        <v>37</v>
      </c>
      <c r="N19" s="18">
        <v>42</v>
      </c>
      <c r="O19" s="25">
        <v>31</v>
      </c>
      <c r="P19" s="25">
        <v>50</v>
      </c>
      <c r="Q19" s="25">
        <v>37</v>
      </c>
      <c r="R19" s="25"/>
      <c r="S19" s="62">
        <f t="shared" si="0"/>
        <v>183</v>
      </c>
      <c r="T19" s="17">
        <f t="shared" si="1"/>
        <v>249</v>
      </c>
      <c r="U19" s="36">
        <f t="shared" si="2"/>
        <v>58.5</v>
      </c>
      <c r="V19" s="34">
        <f aca="true" t="shared" si="17" ref="V17:Y21">C19-K19/2</f>
        <v>8</v>
      </c>
      <c r="W19" s="24">
        <f t="shared" si="17"/>
        <v>12</v>
      </c>
      <c r="X19" s="24">
        <f t="shared" si="17"/>
        <v>9.5</v>
      </c>
      <c r="Y19" s="24">
        <f t="shared" si="17"/>
        <v>14</v>
      </c>
      <c r="Z19" s="24">
        <f t="shared" si="7"/>
        <v>8.5</v>
      </c>
      <c r="AA19" s="24">
        <f t="shared" si="8"/>
        <v>-9</v>
      </c>
      <c r="AB19" s="24">
        <f t="shared" si="9"/>
        <v>15.5</v>
      </c>
      <c r="AC19" s="24"/>
      <c r="AD19" s="38">
        <f t="shared" si="10"/>
        <v>-66</v>
      </c>
      <c r="AE19" s="26">
        <v>140</v>
      </c>
      <c r="AF19" s="21">
        <f t="shared" si="14"/>
        <v>42.36111111111111</v>
      </c>
      <c r="AG19" s="21">
        <f t="shared" si="15"/>
        <v>77.52083333333333</v>
      </c>
      <c r="AH19" s="22">
        <f t="shared" si="16"/>
        <v>3.085714285714286</v>
      </c>
      <c r="AI19" s="23"/>
    </row>
    <row r="20" spans="1:35" ht="12.75">
      <c r="A20" s="43"/>
      <c r="B20" s="66" t="s">
        <v>27</v>
      </c>
      <c r="C20" s="6"/>
      <c r="D20" s="17">
        <v>16</v>
      </c>
      <c r="E20" s="17">
        <v>52</v>
      </c>
      <c r="F20" s="17">
        <v>61</v>
      </c>
      <c r="G20" s="6"/>
      <c r="H20" s="6"/>
      <c r="I20" s="6"/>
      <c r="J20" s="17"/>
      <c r="K20" s="6"/>
      <c r="L20" s="17">
        <v>24</v>
      </c>
      <c r="M20" s="17">
        <v>66</v>
      </c>
      <c r="N20" s="18">
        <v>75</v>
      </c>
      <c r="O20" s="28"/>
      <c r="P20" s="28"/>
      <c r="Q20" s="28"/>
      <c r="R20" s="25"/>
      <c r="S20" s="19">
        <f t="shared" si="0"/>
        <v>129</v>
      </c>
      <c r="T20" s="17">
        <f t="shared" si="1"/>
        <v>165</v>
      </c>
      <c r="U20" s="36">
        <f t="shared" si="2"/>
        <v>46.5</v>
      </c>
      <c r="V20" s="55"/>
      <c r="W20" s="24">
        <f t="shared" si="17"/>
        <v>4</v>
      </c>
      <c r="X20" s="24">
        <f t="shared" si="17"/>
        <v>19</v>
      </c>
      <c r="Y20" s="24">
        <f t="shared" si="17"/>
        <v>23.5</v>
      </c>
      <c r="Z20" s="32"/>
      <c r="AA20" s="32"/>
      <c r="AB20" s="32"/>
      <c r="AC20" s="24"/>
      <c r="AD20" s="38">
        <f t="shared" si="10"/>
        <v>-36</v>
      </c>
      <c r="AE20" s="26">
        <v>60</v>
      </c>
      <c r="AF20" s="21">
        <f t="shared" si="14"/>
        <v>43.87755102040816</v>
      </c>
      <c r="AG20" s="21">
        <f t="shared" si="15"/>
        <v>56.60204081632653</v>
      </c>
      <c r="AH20" s="22">
        <f t="shared" si="16"/>
        <v>4.9</v>
      </c>
      <c r="AI20" s="67"/>
    </row>
    <row r="21" spans="1:35" ht="12.75">
      <c r="A21" s="43"/>
      <c r="B21" s="66" t="s">
        <v>29</v>
      </c>
      <c r="C21" s="17">
        <v>19</v>
      </c>
      <c r="D21" s="17">
        <v>22</v>
      </c>
      <c r="E21" s="17">
        <v>29</v>
      </c>
      <c r="F21" s="17">
        <v>38</v>
      </c>
      <c r="G21" s="17">
        <v>35</v>
      </c>
      <c r="H21" s="17">
        <v>39</v>
      </c>
      <c r="I21" s="17">
        <v>22</v>
      </c>
      <c r="J21" s="17"/>
      <c r="K21" s="17">
        <v>40</v>
      </c>
      <c r="L21" s="17">
        <v>70</v>
      </c>
      <c r="M21" s="17">
        <v>39</v>
      </c>
      <c r="N21" s="18">
        <v>84</v>
      </c>
      <c r="O21" s="25">
        <v>43</v>
      </c>
      <c r="P21" s="25">
        <v>69</v>
      </c>
      <c r="Q21" s="25">
        <v>64</v>
      </c>
      <c r="R21" s="25"/>
      <c r="S21" s="52">
        <f t="shared" si="0"/>
        <v>204</v>
      </c>
      <c r="T21" s="17">
        <f t="shared" si="1"/>
        <v>409</v>
      </c>
      <c r="U21" s="36">
        <f t="shared" si="2"/>
        <v>-0.5</v>
      </c>
      <c r="V21" s="34">
        <f t="shared" si="17"/>
        <v>-1</v>
      </c>
      <c r="W21" s="24">
        <f t="shared" si="17"/>
        <v>-13</v>
      </c>
      <c r="X21" s="24">
        <f t="shared" si="17"/>
        <v>9.5</v>
      </c>
      <c r="Y21" s="24">
        <f t="shared" si="17"/>
        <v>-4</v>
      </c>
      <c r="Z21" s="24">
        <f>G21-O21/2</f>
        <v>13.5</v>
      </c>
      <c r="AA21" s="24">
        <f>H21-P21/2</f>
        <v>4.5</v>
      </c>
      <c r="AB21" s="24">
        <f t="shared" si="9"/>
        <v>-10</v>
      </c>
      <c r="AC21" s="24"/>
      <c r="AD21" s="38">
        <f t="shared" si="10"/>
        <v>-205</v>
      </c>
      <c r="AE21" s="26">
        <v>140</v>
      </c>
      <c r="AF21" s="21">
        <f t="shared" si="14"/>
        <v>33.278955954323</v>
      </c>
      <c r="AG21" s="21">
        <f t="shared" si="15"/>
        <v>67.88907014681892</v>
      </c>
      <c r="AH21" s="22">
        <f t="shared" si="16"/>
        <v>4.378571428571429</v>
      </c>
      <c r="AI21" s="23"/>
    </row>
    <row r="22" spans="1:35" ht="12.75">
      <c r="A22" s="43"/>
      <c r="B22" s="66" t="s">
        <v>38</v>
      </c>
      <c r="C22" s="17">
        <v>28</v>
      </c>
      <c r="D22" s="17">
        <v>8</v>
      </c>
      <c r="E22" s="17">
        <v>12</v>
      </c>
      <c r="F22" s="17">
        <v>30</v>
      </c>
      <c r="G22" s="6"/>
      <c r="H22" s="6"/>
      <c r="I22" s="6"/>
      <c r="J22" s="17"/>
      <c r="K22" s="17">
        <v>49</v>
      </c>
      <c r="L22" s="17">
        <v>37</v>
      </c>
      <c r="M22" s="17">
        <v>26</v>
      </c>
      <c r="N22" s="18">
        <v>67</v>
      </c>
      <c r="O22" s="28"/>
      <c r="P22" s="28"/>
      <c r="Q22" s="28"/>
      <c r="R22" s="25"/>
      <c r="S22" s="52">
        <f t="shared" si="0"/>
        <v>78</v>
      </c>
      <c r="T22" s="17">
        <f t="shared" si="1"/>
        <v>179</v>
      </c>
      <c r="U22" s="36">
        <f t="shared" si="2"/>
        <v>-11.5</v>
      </c>
      <c r="V22" s="34">
        <f t="shared" si="3"/>
        <v>3.5</v>
      </c>
      <c r="W22" s="24">
        <f>D22-L22/2</f>
        <v>-10.5</v>
      </c>
      <c r="X22" s="24">
        <f>E22-M22/2</f>
        <v>-1</v>
      </c>
      <c r="Y22" s="24">
        <f>F22-N22/2</f>
        <v>-3.5</v>
      </c>
      <c r="Z22" s="32"/>
      <c r="AA22" s="32"/>
      <c r="AB22" s="32"/>
      <c r="AC22" s="24"/>
      <c r="AD22" s="38">
        <f t="shared" si="10"/>
        <v>-101</v>
      </c>
      <c r="AE22" s="26">
        <v>80</v>
      </c>
      <c r="AF22" s="21">
        <f t="shared" si="14"/>
        <v>30.35019455252918</v>
      </c>
      <c r="AG22" s="21">
        <f t="shared" si="15"/>
        <v>23.673151750972764</v>
      </c>
      <c r="AH22" s="22">
        <f t="shared" si="16"/>
        <v>3.2125</v>
      </c>
      <c r="AI22" s="67"/>
    </row>
    <row r="23" spans="1:34" ht="12.75">
      <c r="A23" s="4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25"/>
      <c r="P23" s="25"/>
      <c r="Q23" s="25"/>
      <c r="R23" s="25"/>
      <c r="S23" s="19"/>
      <c r="T23" s="17"/>
      <c r="U23" s="53"/>
      <c r="V23" s="34"/>
      <c r="W23" s="24"/>
      <c r="X23" s="24"/>
      <c r="Y23" s="24"/>
      <c r="Z23" s="24"/>
      <c r="AA23" s="24"/>
      <c r="AB23" s="24"/>
      <c r="AC23" s="24"/>
      <c r="AD23" s="38"/>
      <c r="AE23" s="26"/>
      <c r="AF23" s="21"/>
      <c r="AG23" s="21"/>
      <c r="AH23" s="22"/>
    </row>
    <row r="24" spans="1:34" ht="12.75">
      <c r="A24" s="2"/>
      <c r="B24" s="16"/>
      <c r="S24" s="41">
        <f>SUM(T3:T23)</f>
        <v>6242</v>
      </c>
      <c r="T24" s="42"/>
      <c r="U24" s="12"/>
      <c r="V24" s="12"/>
      <c r="W24" s="12"/>
      <c r="X24" s="12"/>
      <c r="Y24" s="12"/>
      <c r="Z24" s="12"/>
      <c r="AA24" s="12"/>
      <c r="AB24" s="12"/>
      <c r="AC24" s="20"/>
      <c r="AD24" s="31"/>
      <c r="AE24" s="9"/>
      <c r="AF24" s="10"/>
      <c r="AG24" s="10"/>
      <c r="AH24" s="11"/>
    </row>
    <row r="25" spans="1:30" ht="12.75">
      <c r="A25" s="1" t="s">
        <v>18</v>
      </c>
      <c r="AC25" s="12"/>
      <c r="AD25" s="12"/>
    </row>
    <row r="26" ht="12.75">
      <c r="A26" s="1" t="s">
        <v>19</v>
      </c>
    </row>
    <row r="27" ht="12.75">
      <c r="A27" s="1" t="s">
        <v>20</v>
      </c>
    </row>
    <row r="28" spans="1:2" ht="12.75">
      <c r="A28" s="23"/>
      <c r="B28" s="23"/>
    </row>
    <row r="29" spans="1:2" ht="12.75">
      <c r="A29" s="23"/>
      <c r="B29" s="23"/>
    </row>
    <row r="30" spans="1:2" ht="12.75">
      <c r="A30" s="3"/>
      <c r="B30" t="s">
        <v>21</v>
      </c>
    </row>
    <row r="31" spans="1:2" ht="12.75">
      <c r="A31" s="4"/>
      <c r="B31" t="s">
        <v>22</v>
      </c>
    </row>
    <row r="32" spans="1:2" ht="12.75">
      <c r="A32" s="40"/>
      <c r="B32" t="s">
        <v>31</v>
      </c>
    </row>
    <row r="33" spans="1:2" ht="12.75">
      <c r="A33" s="39"/>
      <c r="B33" t="s">
        <v>32</v>
      </c>
    </row>
    <row r="34" spans="1:2" ht="12.75">
      <c r="A34" s="67"/>
      <c r="B34" t="s">
        <v>41</v>
      </c>
    </row>
    <row r="35" ht="12.75">
      <c r="B35" s="68" t="s">
        <v>40</v>
      </c>
    </row>
  </sheetData>
  <mergeCells count="9">
    <mergeCell ref="S24:T24"/>
    <mergeCell ref="A1:A23"/>
    <mergeCell ref="AH1:AH2"/>
    <mergeCell ref="AF1:AF2"/>
    <mergeCell ref="B1:B2"/>
    <mergeCell ref="AG1:AG2"/>
    <mergeCell ref="C1:J1"/>
    <mergeCell ref="K1:R1"/>
    <mergeCell ref="S1:AD1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dcterms:created xsi:type="dcterms:W3CDTF">1996-10-08T23:32:33Z</dcterms:created>
  <dcterms:modified xsi:type="dcterms:W3CDTF">2011-04-10T20:12:37Z</dcterms:modified>
  <cp:category/>
  <cp:version/>
  <cp:contentType/>
  <cp:contentStatus/>
</cp:coreProperties>
</file>