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F-D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<sst xmlns="http://schemas.openxmlformats.org/spreadsheetml/2006/main" count="35" uniqueCount="35">
  <si>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Имя</t>
  </si>
  <si>
    <t>Итого</t>
  </si>
  <si>
    <t>F-D</t>
  </si>
  <si>
    <t>КПД %</t>
  </si>
  <si>
    <t>Y</t>
  </si>
  <si>
    <t>Z</t>
  </si>
  <si>
    <t>tolyqwas</t>
  </si>
  <si>
    <t>9 11</t>
  </si>
  <si>
    <t>~Mr.Liman~™</t>
  </si>
  <si>
    <t>Фраги F</t>
  </si>
  <si>
    <t>Смерти D</t>
  </si>
  <si>
    <t>F</t>
  </si>
  <si>
    <t>D</t>
  </si>
  <si>
    <t>Время</t>
  </si>
  <si>
    <t>Т</t>
  </si>
  <si>
    <t>КПД = F/(F+D)*100%</t>
  </si>
  <si>
    <t>Профессионализм Y=F^2/(F+D)</t>
  </si>
  <si>
    <t>Активность Z=(F+D)/T</t>
  </si>
  <si>
    <t>Выбывшие</t>
  </si>
  <si>
    <t>Тушек загублено</t>
  </si>
  <si>
    <t>~Miss Skarlett~™</t>
  </si>
  <si>
    <t>~Mr.Konig~™</t>
  </si>
  <si>
    <t>~Mr.Koljan~™</t>
  </si>
  <si>
    <t>~Mr. DeMoN~™</t>
  </si>
  <si>
    <t>Победные очки</t>
  </si>
  <si>
    <t>Победители</t>
  </si>
  <si>
    <t>Istanbul Drums</t>
  </si>
  <si>
    <t>M y }|{ u K</t>
  </si>
  <si>
    <t>Angel</t>
  </si>
  <si>
    <t>Красным отмечены рекорды</t>
  </si>
  <si>
    <t>поощрительное пиво</t>
  </si>
  <si>
    <t>Gaz 66</t>
  </si>
  <si>
    <t>Robert998</t>
  </si>
  <si>
    <t>SkAl</t>
  </si>
  <si>
    <t>F-D*0.75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</si>
</sst>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dashed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ashed"/>
      <top style="hair"/>
      <bottom style="hair"/>
    </border>
    <border>
      <left style="dashed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textRotation="90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/>
    </xf>
    <xf numFmtId="0" fontId="0" fillId="35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0" xfId="0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4" fillId="36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0" fillId="38" borderId="0" xfId="0" applyFill="1" applyAlignment="1">
      <alignment/>
    </xf>
    <xf numFmtId="0" fontId="5" fillId="0" borderId="0" xfId="0" applyFont="1" applyAlignment="1">
      <alignment/>
    </xf>
    <xf numFmtId="0" fontId="0" fillId="39" borderId="10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41" fillId="36" borderId="16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172" fontId="42" fillId="0" borderId="10" xfId="0" applyNumberFormat="1" applyFont="1" applyFill="1" applyBorder="1" applyAlignment="1">
      <alignment/>
    </xf>
    <xf numFmtId="172" fontId="41" fillId="0" borderId="10" xfId="0" applyNumberFormat="1" applyFont="1" applyFill="1" applyBorder="1" applyAlignment="1">
      <alignment/>
    </xf>
    <xf numFmtId="0" fontId="41" fillId="40" borderId="10" xfId="0" applyFont="1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41" borderId="0" xfId="0" applyFill="1" applyAlignment="1">
      <alignment/>
    </xf>
    <xf numFmtId="0" fontId="0" fillId="41" borderId="0" xfId="0" applyFont="1" applyFill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0" xfId="0" applyFill="1" applyAlignment="1">
      <alignment horizontal="center" vertical="center" textRotation="90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PageLayoutView="0" workbookViewId="0" topLeftCell="A1">
      <selection activeCell="W19" sqref="W19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3.140625" style="0" customWidth="1"/>
    <col min="4" max="4" width="3.28125" style="0" customWidth="1"/>
    <col min="5" max="6" width="3.57421875" style="0" customWidth="1"/>
    <col min="7" max="7" width="3.421875" style="0" customWidth="1"/>
    <col min="8" max="9" width="3.7109375" style="0" customWidth="1"/>
    <col min="10" max="11" width="3.421875" style="0" customWidth="1"/>
    <col min="12" max="12" width="3.28125" style="0" customWidth="1"/>
    <col min="13" max="13" width="3.57421875" style="0" customWidth="1"/>
    <col min="14" max="18" width="3.28125" style="0" customWidth="1"/>
    <col min="19" max="20" width="4.57421875" style="0" customWidth="1"/>
    <col min="22" max="22" width="5.00390625" style="0" customWidth="1"/>
    <col min="23" max="23" width="4.57421875" style="0" customWidth="1"/>
    <col min="24" max="24" width="4.7109375" style="0" customWidth="1"/>
    <col min="25" max="26" width="4.57421875" style="0" customWidth="1"/>
    <col min="27" max="30" width="4.421875" style="0" customWidth="1"/>
    <col min="31" max="31" width="6.140625" style="0" customWidth="1"/>
    <col min="32" max="33" width="6.421875" style="0" customWidth="1"/>
    <col min="34" max="34" width="5.8515625" style="0" customWidth="1"/>
    <col min="35" max="35" width="1.421875" style="0" customWidth="1"/>
    <col min="36" max="36" width="5.57421875" style="0" customWidth="1"/>
    <col min="37" max="37" width="5.28125" style="0" customWidth="1"/>
  </cols>
  <sheetData>
    <row r="1" spans="1:34" ht="12.75">
      <c r="A1" s="63"/>
      <c r="B1" s="64" t="s">
        <v>0</v>
      </c>
      <c r="C1" s="65" t="s">
        <v>9</v>
      </c>
      <c r="D1" s="66"/>
      <c r="E1" s="66"/>
      <c r="F1" s="66"/>
      <c r="G1" s="66"/>
      <c r="H1" s="66"/>
      <c r="I1" s="66"/>
      <c r="J1" s="67"/>
      <c r="K1" s="65" t="s">
        <v>10</v>
      </c>
      <c r="L1" s="66"/>
      <c r="M1" s="66"/>
      <c r="N1" s="66"/>
      <c r="O1" s="66"/>
      <c r="P1" s="66"/>
      <c r="Q1" s="66"/>
      <c r="R1" s="68"/>
      <c r="S1" s="69" t="s">
        <v>1</v>
      </c>
      <c r="T1" s="66"/>
      <c r="U1" s="66"/>
      <c r="V1" s="66"/>
      <c r="W1" s="66"/>
      <c r="X1" s="66"/>
      <c r="Y1" s="66"/>
      <c r="Z1" s="66"/>
      <c r="AA1" s="66"/>
      <c r="AB1" s="66"/>
      <c r="AC1" s="66"/>
      <c r="AD1" s="67"/>
      <c r="AE1" s="5" t="s">
        <v>13</v>
      </c>
      <c r="AF1" s="64" t="s">
        <v>3</v>
      </c>
      <c r="AG1" s="64" t="s">
        <v>4</v>
      </c>
      <c r="AH1" s="64" t="s">
        <v>5</v>
      </c>
    </row>
    <row r="2" spans="1:34" ht="12.75">
      <c r="A2" s="63"/>
      <c r="B2" s="6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/>
      <c r="K2" s="5">
        <v>1</v>
      </c>
      <c r="L2" s="5">
        <v>2</v>
      </c>
      <c r="M2" s="5">
        <v>3</v>
      </c>
      <c r="N2" s="5">
        <v>4</v>
      </c>
      <c r="O2" s="5">
        <v>5</v>
      </c>
      <c r="P2" s="5">
        <v>6</v>
      </c>
      <c r="Q2" s="5">
        <v>7</v>
      </c>
      <c r="R2" s="5"/>
      <c r="S2" s="10" t="s">
        <v>11</v>
      </c>
      <c r="T2" s="5" t="s">
        <v>12</v>
      </c>
      <c r="U2" s="27" t="s">
        <v>34</v>
      </c>
      <c r="V2" s="25">
        <v>1</v>
      </c>
      <c r="W2" s="25">
        <v>2</v>
      </c>
      <c r="X2" s="25">
        <v>3</v>
      </c>
      <c r="Y2" s="25">
        <v>4</v>
      </c>
      <c r="Z2" s="25">
        <v>5</v>
      </c>
      <c r="AA2" s="25">
        <v>6</v>
      </c>
      <c r="AB2" s="25">
        <v>7</v>
      </c>
      <c r="AC2" s="23"/>
      <c r="AD2" s="28" t="s">
        <v>2</v>
      </c>
      <c r="AE2" s="10" t="s">
        <v>14</v>
      </c>
      <c r="AF2" s="64"/>
      <c r="AG2" s="64"/>
      <c r="AH2" s="64"/>
    </row>
    <row r="3" spans="1:37" ht="12.75" customHeight="1">
      <c r="A3" s="63"/>
      <c r="B3" s="55" t="s">
        <v>33</v>
      </c>
      <c r="C3" s="13">
        <v>22</v>
      </c>
      <c r="D3" s="13">
        <v>25</v>
      </c>
      <c r="E3" s="13">
        <v>44</v>
      </c>
      <c r="F3" s="13">
        <v>37</v>
      </c>
      <c r="G3" s="13">
        <v>47</v>
      </c>
      <c r="H3" s="13">
        <v>27</v>
      </c>
      <c r="I3" s="13">
        <v>96</v>
      </c>
      <c r="J3" s="13"/>
      <c r="K3" s="13">
        <v>24</v>
      </c>
      <c r="L3" s="13">
        <v>18</v>
      </c>
      <c r="M3" s="14">
        <v>20</v>
      </c>
      <c r="N3" s="13">
        <v>25</v>
      </c>
      <c r="O3" s="13">
        <v>21</v>
      </c>
      <c r="P3" s="13">
        <v>35</v>
      </c>
      <c r="Q3" s="13">
        <v>46</v>
      </c>
      <c r="R3" s="13"/>
      <c r="S3" s="22">
        <f aca="true" t="shared" si="0" ref="S3:S15">SUM(C3:J3)</f>
        <v>298</v>
      </c>
      <c r="T3" s="13">
        <f aca="true" t="shared" si="1" ref="T3:T15">SUM(K3:R3)</f>
        <v>189</v>
      </c>
      <c r="U3" s="39">
        <f aca="true" t="shared" si="2" ref="U3:U15">S3-T3*0.75</f>
        <v>156.25</v>
      </c>
      <c r="V3" s="26">
        <f>C3-K3*0.75</f>
        <v>4</v>
      </c>
      <c r="W3" s="26">
        <f>D3-L3*0.75</f>
        <v>11.5</v>
      </c>
      <c r="X3" s="26">
        <f>E3-M3*0.75</f>
        <v>29</v>
      </c>
      <c r="Y3" s="26">
        <f>F3-N3*0.75</f>
        <v>18.25</v>
      </c>
      <c r="Z3" s="26">
        <f>G3-O3*0.75</f>
        <v>31.25</v>
      </c>
      <c r="AA3" s="26">
        <f>H3-P3*0.75</f>
        <v>0.75</v>
      </c>
      <c r="AB3" s="26">
        <f>I3-Q3*0.75</f>
        <v>61.5</v>
      </c>
      <c r="AC3" s="20"/>
      <c r="AD3" s="52">
        <f aca="true" t="shared" si="3" ref="AD3:AD15">S3-T3</f>
        <v>109</v>
      </c>
      <c r="AE3" s="22">
        <v>140</v>
      </c>
      <c r="AF3" s="17">
        <f aca="true" t="shared" si="4" ref="AF3:AF15">S3/(S3+T3)*100</f>
        <v>61.19096509240246</v>
      </c>
      <c r="AG3" s="53">
        <f aca="true" t="shared" si="5" ref="AG3:AG15">S3*S3/(S3+T3)</f>
        <v>182.34907597535934</v>
      </c>
      <c r="AH3" s="18">
        <f aca="true" t="shared" si="6" ref="AH3:AH15">(S3+T3)/AE3</f>
        <v>3.4785714285714286</v>
      </c>
      <c r="AK3" s="11"/>
    </row>
    <row r="4" spans="1:35" ht="12.75">
      <c r="A4" s="63"/>
      <c r="B4" s="55" t="s">
        <v>26</v>
      </c>
      <c r="C4" s="20">
        <v>25</v>
      </c>
      <c r="D4" s="20">
        <v>36</v>
      </c>
      <c r="E4" s="20">
        <v>32</v>
      </c>
      <c r="F4" s="20">
        <v>43</v>
      </c>
      <c r="G4" s="20">
        <v>31</v>
      </c>
      <c r="H4" s="20">
        <v>40</v>
      </c>
      <c r="I4" s="20">
        <v>67</v>
      </c>
      <c r="J4" s="20"/>
      <c r="K4" s="20">
        <v>11</v>
      </c>
      <c r="L4" s="20">
        <v>19</v>
      </c>
      <c r="M4" s="32">
        <v>20</v>
      </c>
      <c r="N4" s="20">
        <v>19</v>
      </c>
      <c r="O4" s="20">
        <v>21</v>
      </c>
      <c r="P4" s="20">
        <v>17</v>
      </c>
      <c r="Q4" s="20">
        <v>61</v>
      </c>
      <c r="R4" s="20"/>
      <c r="S4" s="47">
        <f t="shared" si="0"/>
        <v>274</v>
      </c>
      <c r="T4" s="20">
        <f t="shared" si="1"/>
        <v>168</v>
      </c>
      <c r="U4" s="46">
        <f t="shared" si="2"/>
        <v>148</v>
      </c>
      <c r="V4" s="26">
        <f>C4-K4*0.75</f>
        <v>16.75</v>
      </c>
      <c r="W4" s="26">
        <f>D4-L4*0.75</f>
        <v>21.75</v>
      </c>
      <c r="X4" s="26">
        <f>E4-M4*0.75</f>
        <v>17</v>
      </c>
      <c r="Y4" s="26">
        <f>F4-N4*0.75</f>
        <v>28.75</v>
      </c>
      <c r="Z4" s="26">
        <f>G4-O4*0.75</f>
        <v>15.25</v>
      </c>
      <c r="AA4" s="26">
        <f>H4-P4*0.75</f>
        <v>27.25</v>
      </c>
      <c r="AB4" s="26">
        <f>I4-Q4*0.75</f>
        <v>21.25</v>
      </c>
      <c r="AC4" s="20"/>
      <c r="AD4" s="51">
        <f t="shared" si="3"/>
        <v>106</v>
      </c>
      <c r="AE4" s="26">
        <v>140</v>
      </c>
      <c r="AF4" s="37">
        <f t="shared" si="4"/>
        <v>61.990950226244344</v>
      </c>
      <c r="AG4" s="54">
        <f t="shared" si="5"/>
        <v>169.8552036199095</v>
      </c>
      <c r="AH4" s="36">
        <f t="shared" si="6"/>
        <v>3.157142857142857</v>
      </c>
      <c r="AI4" s="19"/>
    </row>
    <row r="5" spans="1:34" ht="12.75">
      <c r="A5" s="63"/>
      <c r="B5" s="55" t="s">
        <v>8</v>
      </c>
      <c r="C5" s="20">
        <v>25</v>
      </c>
      <c r="D5" s="20">
        <v>21</v>
      </c>
      <c r="E5" s="20">
        <v>32</v>
      </c>
      <c r="F5" s="20">
        <v>33</v>
      </c>
      <c r="G5" s="20">
        <v>33</v>
      </c>
      <c r="H5" s="20">
        <v>32</v>
      </c>
      <c r="I5" s="20">
        <v>99</v>
      </c>
      <c r="J5" s="20"/>
      <c r="K5" s="20">
        <v>16</v>
      </c>
      <c r="L5" s="20">
        <v>26</v>
      </c>
      <c r="M5" s="32">
        <v>26</v>
      </c>
      <c r="N5" s="20">
        <v>23</v>
      </c>
      <c r="O5" s="20">
        <v>16</v>
      </c>
      <c r="P5" s="20">
        <v>25</v>
      </c>
      <c r="Q5" s="20">
        <v>59</v>
      </c>
      <c r="R5" s="20"/>
      <c r="S5" s="26">
        <f t="shared" si="0"/>
        <v>275</v>
      </c>
      <c r="T5" s="20">
        <f t="shared" si="1"/>
        <v>191</v>
      </c>
      <c r="U5" s="46">
        <f t="shared" si="2"/>
        <v>131.75</v>
      </c>
      <c r="V5" s="26">
        <f>C5-K5*0.75</f>
        <v>13</v>
      </c>
      <c r="W5" s="26">
        <f>D5-L5*0.75</f>
        <v>1.5</v>
      </c>
      <c r="X5" s="26">
        <f>E5-M5*0.75</f>
        <v>12.5</v>
      </c>
      <c r="Y5" s="26">
        <f>F5-N5*0.75</f>
        <v>15.75</v>
      </c>
      <c r="Z5" s="26">
        <f>G5-O5*0.75</f>
        <v>21</v>
      </c>
      <c r="AA5" s="26">
        <f>H5-P5*0.75</f>
        <v>13.25</v>
      </c>
      <c r="AB5" s="26">
        <f>I5-Q5*0.75</f>
        <v>54.75</v>
      </c>
      <c r="AC5" s="20"/>
      <c r="AD5" s="29">
        <f t="shared" si="3"/>
        <v>84</v>
      </c>
      <c r="AE5" s="26">
        <v>140</v>
      </c>
      <c r="AF5" s="35">
        <f t="shared" si="4"/>
        <v>59.01287553648069</v>
      </c>
      <c r="AG5" s="35">
        <f t="shared" si="5"/>
        <v>162.28540772532187</v>
      </c>
      <c r="AH5" s="36">
        <f t="shared" si="6"/>
        <v>3.3285714285714287</v>
      </c>
    </row>
    <row r="6" spans="1:35" ht="12.75">
      <c r="A6" s="63"/>
      <c r="B6" s="56" t="s">
        <v>28</v>
      </c>
      <c r="C6" s="13">
        <v>18</v>
      </c>
      <c r="D6" s="13">
        <v>39</v>
      </c>
      <c r="E6" s="13">
        <v>28</v>
      </c>
      <c r="F6" s="13">
        <v>44</v>
      </c>
      <c r="G6" s="13">
        <v>36</v>
      </c>
      <c r="H6" s="13">
        <v>41</v>
      </c>
      <c r="I6" s="13">
        <v>69</v>
      </c>
      <c r="J6" s="13"/>
      <c r="K6" s="13">
        <v>27</v>
      </c>
      <c r="L6" s="13">
        <v>20</v>
      </c>
      <c r="M6" s="14">
        <v>27</v>
      </c>
      <c r="N6" s="13">
        <v>44</v>
      </c>
      <c r="O6" s="13">
        <v>35</v>
      </c>
      <c r="P6" s="13">
        <v>36</v>
      </c>
      <c r="Q6" s="13">
        <v>45</v>
      </c>
      <c r="R6" s="13"/>
      <c r="S6" s="48">
        <f t="shared" si="0"/>
        <v>275</v>
      </c>
      <c r="T6" s="49">
        <f t="shared" si="1"/>
        <v>234</v>
      </c>
      <c r="U6" s="46">
        <f t="shared" si="2"/>
        <v>99.5</v>
      </c>
      <c r="V6" s="26">
        <f>C6-K6*0.75</f>
        <v>-2.25</v>
      </c>
      <c r="W6" s="26">
        <f>D6-L6*0.75</f>
        <v>24</v>
      </c>
      <c r="X6" s="26">
        <f>E6-M6*0.75</f>
        <v>7.75</v>
      </c>
      <c r="Y6" s="26">
        <f>F6-N6*0.75</f>
        <v>11</v>
      </c>
      <c r="Z6" s="26">
        <f>G6-O6*0.75</f>
        <v>9.75</v>
      </c>
      <c r="AA6" s="26">
        <f>H6-P6*0.75</f>
        <v>14</v>
      </c>
      <c r="AB6" s="26">
        <f>I6-Q6*0.75</f>
        <v>35.25</v>
      </c>
      <c r="AC6" s="20"/>
      <c r="AD6" s="29">
        <f t="shared" si="3"/>
        <v>41</v>
      </c>
      <c r="AE6" s="22">
        <v>120</v>
      </c>
      <c r="AF6" s="17">
        <f t="shared" si="4"/>
        <v>54.02750491159135</v>
      </c>
      <c r="AG6" s="17">
        <f t="shared" si="5"/>
        <v>148.57563850687623</v>
      </c>
      <c r="AH6" s="34">
        <f t="shared" si="6"/>
        <v>4.241666666666666</v>
      </c>
      <c r="AI6" s="60"/>
    </row>
    <row r="7" spans="1:34" ht="12.75">
      <c r="A7" s="63"/>
      <c r="B7" s="57" t="s">
        <v>20</v>
      </c>
      <c r="C7" s="13">
        <v>19</v>
      </c>
      <c r="D7" s="13">
        <v>13</v>
      </c>
      <c r="E7" s="13">
        <v>31</v>
      </c>
      <c r="F7" s="13">
        <v>25</v>
      </c>
      <c r="G7" s="13">
        <v>29</v>
      </c>
      <c r="H7" s="13">
        <v>34</v>
      </c>
      <c r="I7" s="13">
        <v>68</v>
      </c>
      <c r="J7" s="13"/>
      <c r="K7" s="13">
        <v>12</v>
      </c>
      <c r="L7" s="13">
        <v>12</v>
      </c>
      <c r="M7" s="14">
        <v>24</v>
      </c>
      <c r="N7" s="13">
        <v>25</v>
      </c>
      <c r="O7" s="13">
        <v>22</v>
      </c>
      <c r="P7" s="13">
        <v>25</v>
      </c>
      <c r="Q7" s="13">
        <v>55</v>
      </c>
      <c r="R7" s="13"/>
      <c r="S7" s="22">
        <f t="shared" si="0"/>
        <v>219</v>
      </c>
      <c r="T7" s="13">
        <f t="shared" si="1"/>
        <v>175</v>
      </c>
      <c r="U7" s="46">
        <f t="shared" si="2"/>
        <v>87.75</v>
      </c>
      <c r="V7" s="26">
        <f>C7-K7*0.75</f>
        <v>10</v>
      </c>
      <c r="W7" s="26">
        <f>D7-L7*0.75</f>
        <v>4</v>
      </c>
      <c r="X7" s="26">
        <f>E7-M7*0.75</f>
        <v>13</v>
      </c>
      <c r="Y7" s="26">
        <f>F7-N7*0.75</f>
        <v>6.25</v>
      </c>
      <c r="Z7" s="26">
        <f>G7-O7*0.75</f>
        <v>12.5</v>
      </c>
      <c r="AA7" s="26">
        <f>H7-P7*0.75</f>
        <v>15.25</v>
      </c>
      <c r="AB7" s="26">
        <f>I7-Q7*0.75</f>
        <v>26.75</v>
      </c>
      <c r="AC7" s="20"/>
      <c r="AD7" s="29">
        <f t="shared" si="3"/>
        <v>44</v>
      </c>
      <c r="AE7" s="22">
        <v>140</v>
      </c>
      <c r="AF7" s="17">
        <f t="shared" si="4"/>
        <v>55.58375634517766</v>
      </c>
      <c r="AG7" s="17">
        <f t="shared" si="5"/>
        <v>121.72842639593908</v>
      </c>
      <c r="AH7" s="18">
        <f t="shared" si="6"/>
        <v>2.8142857142857145</v>
      </c>
    </row>
    <row r="8" spans="1:35" ht="12.75">
      <c r="A8" s="63"/>
      <c r="B8" s="57" t="s">
        <v>23</v>
      </c>
      <c r="C8" s="13">
        <v>0</v>
      </c>
      <c r="D8" s="13">
        <v>17</v>
      </c>
      <c r="E8" s="13">
        <v>18</v>
      </c>
      <c r="F8" s="13">
        <v>26</v>
      </c>
      <c r="G8" s="13">
        <v>19</v>
      </c>
      <c r="H8" s="13">
        <v>18</v>
      </c>
      <c r="I8" s="13">
        <v>50</v>
      </c>
      <c r="J8" s="13"/>
      <c r="K8" s="13">
        <v>0</v>
      </c>
      <c r="L8" s="13">
        <v>12</v>
      </c>
      <c r="M8" s="14">
        <v>10</v>
      </c>
      <c r="N8" s="13">
        <v>22</v>
      </c>
      <c r="O8" s="13">
        <v>26</v>
      </c>
      <c r="P8" s="13">
        <v>20</v>
      </c>
      <c r="Q8" s="13">
        <v>51</v>
      </c>
      <c r="R8" s="13"/>
      <c r="S8" s="22">
        <f t="shared" si="0"/>
        <v>148</v>
      </c>
      <c r="T8" s="13">
        <f t="shared" si="1"/>
        <v>141</v>
      </c>
      <c r="U8" s="46">
        <f t="shared" si="2"/>
        <v>42.25</v>
      </c>
      <c r="V8" s="26">
        <f>C8-K8*0.75</f>
        <v>0</v>
      </c>
      <c r="W8" s="26">
        <f>D8-L8*0.75</f>
        <v>8</v>
      </c>
      <c r="X8" s="26">
        <f>E8-M8*0.75</f>
        <v>10.5</v>
      </c>
      <c r="Y8" s="26">
        <f>F8-N8*0.75</f>
        <v>9.5</v>
      </c>
      <c r="Z8" s="26">
        <f>G8-O8*0.75</f>
        <v>-0.5</v>
      </c>
      <c r="AA8" s="26">
        <f>H8-P8*0.75</f>
        <v>3</v>
      </c>
      <c r="AB8" s="26">
        <f>I8-Q8*0.75</f>
        <v>11.75</v>
      </c>
      <c r="AC8" s="20"/>
      <c r="AD8" s="29">
        <f t="shared" si="3"/>
        <v>7</v>
      </c>
      <c r="AE8" s="22">
        <v>140</v>
      </c>
      <c r="AF8" s="17">
        <f t="shared" si="4"/>
        <v>51.21107266435986</v>
      </c>
      <c r="AG8" s="17">
        <f t="shared" si="5"/>
        <v>75.7923875432526</v>
      </c>
      <c r="AH8" s="18">
        <f t="shared" si="6"/>
        <v>2.0642857142857145</v>
      </c>
      <c r="AI8" s="59"/>
    </row>
    <row r="9" spans="1:34" ht="12.75">
      <c r="A9" s="63"/>
      <c r="B9" s="57" t="s">
        <v>6</v>
      </c>
      <c r="C9" s="13">
        <v>16</v>
      </c>
      <c r="D9" s="13">
        <v>14</v>
      </c>
      <c r="E9" s="13">
        <v>16</v>
      </c>
      <c r="F9" s="13">
        <v>34</v>
      </c>
      <c r="G9" s="13">
        <v>24</v>
      </c>
      <c r="H9" s="13">
        <v>22</v>
      </c>
      <c r="I9" s="13">
        <v>54</v>
      </c>
      <c r="J9" s="13"/>
      <c r="K9" s="13">
        <v>18</v>
      </c>
      <c r="L9" s="13">
        <v>12</v>
      </c>
      <c r="M9" s="14">
        <v>16</v>
      </c>
      <c r="N9" s="13">
        <v>42</v>
      </c>
      <c r="O9" s="13">
        <v>30</v>
      </c>
      <c r="P9" s="13">
        <v>17</v>
      </c>
      <c r="Q9" s="13">
        <v>65</v>
      </c>
      <c r="R9" s="13"/>
      <c r="S9" s="22">
        <f t="shared" si="0"/>
        <v>180</v>
      </c>
      <c r="T9" s="13">
        <f t="shared" si="1"/>
        <v>200</v>
      </c>
      <c r="U9" s="46">
        <f t="shared" si="2"/>
        <v>30</v>
      </c>
      <c r="V9" s="26">
        <f>C9-K9*0.75</f>
        <v>2.5</v>
      </c>
      <c r="W9" s="26">
        <f>D9-L9*0.75</f>
        <v>5</v>
      </c>
      <c r="X9" s="26">
        <f>E9-M9*0.75</f>
        <v>4</v>
      </c>
      <c r="Y9" s="26">
        <f>F9-N9*0.75</f>
        <v>2.5</v>
      </c>
      <c r="Z9" s="26">
        <f>G9-O9*0.75</f>
        <v>1.5</v>
      </c>
      <c r="AA9" s="26">
        <f>H9-P9*0.75</f>
        <v>9.25</v>
      </c>
      <c r="AB9" s="26">
        <f>I9-Q9*0.75</f>
        <v>5.25</v>
      </c>
      <c r="AC9" s="20"/>
      <c r="AD9" s="29">
        <f t="shared" si="3"/>
        <v>-20</v>
      </c>
      <c r="AE9" s="22">
        <v>140</v>
      </c>
      <c r="AF9" s="17">
        <f t="shared" si="4"/>
        <v>47.368421052631575</v>
      </c>
      <c r="AG9" s="17">
        <f t="shared" si="5"/>
        <v>85.26315789473684</v>
      </c>
      <c r="AH9" s="18">
        <f t="shared" si="6"/>
        <v>2.7142857142857144</v>
      </c>
    </row>
    <row r="10" spans="1:34" ht="12.75">
      <c r="A10" s="63"/>
      <c r="B10" s="57" t="s">
        <v>21</v>
      </c>
      <c r="C10" s="13">
        <v>13</v>
      </c>
      <c r="D10" s="13">
        <v>11</v>
      </c>
      <c r="E10" s="13">
        <v>23</v>
      </c>
      <c r="F10" s="13">
        <v>24</v>
      </c>
      <c r="G10" s="13">
        <v>22</v>
      </c>
      <c r="H10" s="13">
        <v>20</v>
      </c>
      <c r="I10" s="13">
        <v>21</v>
      </c>
      <c r="J10" s="13"/>
      <c r="K10" s="13">
        <v>20</v>
      </c>
      <c r="L10" s="13">
        <v>16</v>
      </c>
      <c r="M10" s="14">
        <v>24</v>
      </c>
      <c r="N10" s="13">
        <v>21</v>
      </c>
      <c r="O10" s="13">
        <v>18</v>
      </c>
      <c r="P10" s="13">
        <v>21</v>
      </c>
      <c r="Q10" s="13">
        <v>21</v>
      </c>
      <c r="R10" s="13"/>
      <c r="S10" s="22">
        <f t="shared" si="0"/>
        <v>134</v>
      </c>
      <c r="T10" s="13">
        <f t="shared" si="1"/>
        <v>141</v>
      </c>
      <c r="U10" s="46">
        <f t="shared" si="2"/>
        <v>28.25</v>
      </c>
      <c r="V10" s="26">
        <f>C10-K10*0.75</f>
        <v>-2</v>
      </c>
      <c r="W10" s="26">
        <f>D10-L10*0.75</f>
        <v>-1</v>
      </c>
      <c r="X10" s="26">
        <f>E10-M10*0.75</f>
        <v>5</v>
      </c>
      <c r="Y10" s="26">
        <f>F10-N10*0.75</f>
        <v>8.25</v>
      </c>
      <c r="Z10" s="26">
        <f>G10-O10*0.75</f>
        <v>8.5</v>
      </c>
      <c r="AA10" s="26">
        <f>H10-P10*0.75</f>
        <v>4.25</v>
      </c>
      <c r="AB10" s="26">
        <f>I10-Q10*0.75</f>
        <v>5.25</v>
      </c>
      <c r="AC10" s="20"/>
      <c r="AD10" s="29">
        <f t="shared" si="3"/>
        <v>-7</v>
      </c>
      <c r="AE10" s="22">
        <v>140</v>
      </c>
      <c r="AF10" s="17">
        <f t="shared" si="4"/>
        <v>48.72727272727273</v>
      </c>
      <c r="AG10" s="17">
        <f t="shared" si="5"/>
        <v>65.29454545454546</v>
      </c>
      <c r="AH10" s="18">
        <f t="shared" si="6"/>
        <v>1.9642857142857142</v>
      </c>
    </row>
    <row r="11" spans="1:34" ht="12.75">
      <c r="A11" s="63"/>
      <c r="B11" s="57" t="s">
        <v>7</v>
      </c>
      <c r="C11" s="13">
        <v>15</v>
      </c>
      <c r="D11" s="13">
        <v>17</v>
      </c>
      <c r="E11" s="13">
        <v>12</v>
      </c>
      <c r="F11" s="13">
        <v>22</v>
      </c>
      <c r="G11" s="13">
        <v>26</v>
      </c>
      <c r="H11" s="13">
        <v>28</v>
      </c>
      <c r="I11" s="13">
        <v>56</v>
      </c>
      <c r="J11" s="13"/>
      <c r="K11" s="13">
        <v>16</v>
      </c>
      <c r="L11" s="13">
        <v>11</v>
      </c>
      <c r="M11" s="14">
        <v>32</v>
      </c>
      <c r="N11" s="13">
        <v>28</v>
      </c>
      <c r="O11" s="13">
        <v>27</v>
      </c>
      <c r="P11" s="13">
        <v>40</v>
      </c>
      <c r="Q11" s="13">
        <v>71</v>
      </c>
      <c r="R11" s="13"/>
      <c r="S11" s="22">
        <f t="shared" si="0"/>
        <v>176</v>
      </c>
      <c r="T11" s="13">
        <f t="shared" si="1"/>
        <v>225</v>
      </c>
      <c r="U11" s="46">
        <f t="shared" si="2"/>
        <v>7.25</v>
      </c>
      <c r="V11" s="26">
        <f>C11-K11*0.75</f>
        <v>3</v>
      </c>
      <c r="W11" s="26">
        <f>D11-L11*0.75</f>
        <v>8.75</v>
      </c>
      <c r="X11" s="26">
        <f>E11-M11*0.75</f>
        <v>-12</v>
      </c>
      <c r="Y11" s="26">
        <f>F11-N11*0.75</f>
        <v>1</v>
      </c>
      <c r="Z11" s="26">
        <f>G11-O11*0.75</f>
        <v>5.75</v>
      </c>
      <c r="AA11" s="26">
        <f>H11-P11*0.75</f>
        <v>-2</v>
      </c>
      <c r="AB11" s="26">
        <f>I11-Q11*0.75</f>
        <v>2.75</v>
      </c>
      <c r="AC11" s="20"/>
      <c r="AD11" s="29">
        <f t="shared" si="3"/>
        <v>-49</v>
      </c>
      <c r="AE11" s="22">
        <v>140</v>
      </c>
      <c r="AF11" s="17">
        <f t="shared" si="4"/>
        <v>43.89027431421446</v>
      </c>
      <c r="AG11" s="17">
        <f t="shared" si="5"/>
        <v>77.24688279301746</v>
      </c>
      <c r="AH11" s="18">
        <f t="shared" si="6"/>
        <v>2.8642857142857143</v>
      </c>
    </row>
    <row r="12" spans="1:34" ht="12.75">
      <c r="A12" s="63"/>
      <c r="B12" s="58" t="s">
        <v>32</v>
      </c>
      <c r="C12" s="20">
        <v>18</v>
      </c>
      <c r="D12" s="20">
        <v>11</v>
      </c>
      <c r="E12" s="20">
        <v>17</v>
      </c>
      <c r="F12" s="20">
        <v>18</v>
      </c>
      <c r="G12" s="20">
        <v>12</v>
      </c>
      <c r="H12" s="20">
        <v>11</v>
      </c>
      <c r="I12" s="20">
        <v>45</v>
      </c>
      <c r="J12" s="20"/>
      <c r="K12" s="20">
        <v>16</v>
      </c>
      <c r="L12" s="20">
        <v>16</v>
      </c>
      <c r="M12" s="32">
        <v>17</v>
      </c>
      <c r="N12" s="20">
        <v>36</v>
      </c>
      <c r="O12" s="20">
        <v>29</v>
      </c>
      <c r="P12" s="20">
        <v>18</v>
      </c>
      <c r="Q12" s="20">
        <v>50</v>
      </c>
      <c r="R12" s="20"/>
      <c r="S12" s="26">
        <f t="shared" si="0"/>
        <v>132</v>
      </c>
      <c r="T12" s="20">
        <f t="shared" si="1"/>
        <v>182</v>
      </c>
      <c r="U12" s="46">
        <f t="shared" si="2"/>
        <v>-4.5</v>
      </c>
      <c r="V12" s="26">
        <f>C12-K12*0.75</f>
        <v>6</v>
      </c>
      <c r="W12" s="26">
        <f>D12-L12*0.75</f>
        <v>-1</v>
      </c>
      <c r="X12" s="26">
        <f>E12-M12*0.75</f>
        <v>4.25</v>
      </c>
      <c r="Y12" s="26">
        <f>F12-N12*0.75</f>
        <v>-9</v>
      </c>
      <c r="Z12" s="26">
        <f>G12-O12*0.75</f>
        <v>-9.75</v>
      </c>
      <c r="AA12" s="26">
        <f>H12-P12*0.75</f>
        <v>-2.5</v>
      </c>
      <c r="AB12" s="26">
        <f>I12-Q12*0.75</f>
        <v>7.5</v>
      </c>
      <c r="AC12" s="20"/>
      <c r="AD12" s="29">
        <f t="shared" si="3"/>
        <v>-50</v>
      </c>
      <c r="AE12" s="26">
        <v>140</v>
      </c>
      <c r="AF12" s="35">
        <f t="shared" si="4"/>
        <v>42.038216560509554</v>
      </c>
      <c r="AG12" s="35">
        <f t="shared" si="5"/>
        <v>55.49044585987261</v>
      </c>
      <c r="AH12" s="36">
        <f t="shared" si="6"/>
        <v>2.242857142857143</v>
      </c>
    </row>
    <row r="13" spans="1:34" ht="12.75">
      <c r="A13" s="63"/>
      <c r="B13" s="57" t="s">
        <v>27</v>
      </c>
      <c r="C13" s="13">
        <v>14</v>
      </c>
      <c r="D13" s="13">
        <v>13</v>
      </c>
      <c r="E13" s="13">
        <v>14</v>
      </c>
      <c r="F13" s="13">
        <v>20</v>
      </c>
      <c r="G13" s="13">
        <v>17</v>
      </c>
      <c r="H13" s="13">
        <v>21</v>
      </c>
      <c r="I13" s="13">
        <v>38</v>
      </c>
      <c r="J13" s="13"/>
      <c r="K13" s="13">
        <v>13</v>
      </c>
      <c r="L13" s="13">
        <v>22</v>
      </c>
      <c r="M13" s="14">
        <v>25</v>
      </c>
      <c r="N13" s="13">
        <v>24</v>
      </c>
      <c r="O13" s="13">
        <v>24</v>
      </c>
      <c r="P13" s="13">
        <v>23</v>
      </c>
      <c r="Q13" s="13">
        <v>70</v>
      </c>
      <c r="R13" s="13"/>
      <c r="S13" s="22">
        <f t="shared" si="0"/>
        <v>137</v>
      </c>
      <c r="T13" s="50">
        <f t="shared" si="1"/>
        <v>201</v>
      </c>
      <c r="U13" s="46">
        <f t="shared" si="2"/>
        <v>-13.75</v>
      </c>
      <c r="V13" s="26">
        <f>C13-K13*0.75</f>
        <v>4.25</v>
      </c>
      <c r="W13" s="26">
        <f>D13-L13*0.75</f>
        <v>-3.5</v>
      </c>
      <c r="X13" s="26">
        <f>E13-M13*0.75</f>
        <v>-4.75</v>
      </c>
      <c r="Y13" s="26">
        <f>F13-N13*0.75</f>
        <v>2</v>
      </c>
      <c r="Z13" s="26">
        <f>G13-O13*0.75</f>
        <v>-1</v>
      </c>
      <c r="AA13" s="26">
        <f>H13-P13*0.75</f>
        <v>3.75</v>
      </c>
      <c r="AB13" s="26">
        <f>I13-Q13*0.75</f>
        <v>-14.5</v>
      </c>
      <c r="AC13" s="20"/>
      <c r="AD13" s="29">
        <f t="shared" si="3"/>
        <v>-64</v>
      </c>
      <c r="AE13" s="22">
        <v>140</v>
      </c>
      <c r="AF13" s="17">
        <f t="shared" si="4"/>
        <v>40.532544378698226</v>
      </c>
      <c r="AG13" s="17">
        <f t="shared" si="5"/>
        <v>55.52958579881657</v>
      </c>
      <c r="AH13" s="18">
        <f t="shared" si="6"/>
        <v>2.414285714285714</v>
      </c>
    </row>
    <row r="14" spans="1:35" ht="12.75">
      <c r="A14" s="63"/>
      <c r="B14" s="57" t="s">
        <v>22</v>
      </c>
      <c r="C14" s="13">
        <v>16</v>
      </c>
      <c r="D14" s="13">
        <v>13</v>
      </c>
      <c r="E14" s="13">
        <v>14</v>
      </c>
      <c r="F14" s="13">
        <v>22</v>
      </c>
      <c r="G14" s="13">
        <v>2</v>
      </c>
      <c r="H14" s="13">
        <v>12</v>
      </c>
      <c r="I14" s="13">
        <v>46</v>
      </c>
      <c r="J14" s="13"/>
      <c r="K14" s="13">
        <v>19</v>
      </c>
      <c r="L14" s="13">
        <v>30</v>
      </c>
      <c r="M14" s="14">
        <v>29</v>
      </c>
      <c r="N14" s="13">
        <v>19</v>
      </c>
      <c r="O14" s="13">
        <v>4</v>
      </c>
      <c r="P14" s="13">
        <v>21</v>
      </c>
      <c r="Q14" s="13">
        <v>70</v>
      </c>
      <c r="R14" s="13"/>
      <c r="S14" s="22">
        <f t="shared" si="0"/>
        <v>125</v>
      </c>
      <c r="T14" s="13">
        <f t="shared" si="1"/>
        <v>192</v>
      </c>
      <c r="U14" s="46">
        <f t="shared" si="2"/>
        <v>-19</v>
      </c>
      <c r="V14" s="26">
        <f>C14-K14*0.75</f>
        <v>1.75</v>
      </c>
      <c r="W14" s="26">
        <f>D14-L14*0.75</f>
        <v>-9.5</v>
      </c>
      <c r="X14" s="26">
        <f>E14-M14*0.75</f>
        <v>-7.75</v>
      </c>
      <c r="Y14" s="26">
        <f>F14-N14*0.75</f>
        <v>7.75</v>
      </c>
      <c r="Z14" s="26">
        <f>G14-O14*0.75</f>
        <v>-1</v>
      </c>
      <c r="AA14" s="26">
        <f>H14-P14*0.75</f>
        <v>-3.75</v>
      </c>
      <c r="AB14" s="26">
        <f>I14-Q14*0.75</f>
        <v>-6.5</v>
      </c>
      <c r="AC14" s="20"/>
      <c r="AD14" s="29">
        <f t="shared" si="3"/>
        <v>-67</v>
      </c>
      <c r="AE14" s="22">
        <v>140</v>
      </c>
      <c r="AF14" s="17">
        <f t="shared" si="4"/>
        <v>39.43217665615142</v>
      </c>
      <c r="AG14" s="17">
        <f t="shared" si="5"/>
        <v>49.290220820189276</v>
      </c>
      <c r="AH14" s="18">
        <f t="shared" si="6"/>
        <v>2.2642857142857142</v>
      </c>
      <c r="AI14" s="59"/>
    </row>
    <row r="15" spans="1:35" ht="12.75">
      <c r="A15" s="63"/>
      <c r="B15" s="57" t="s">
        <v>31</v>
      </c>
      <c r="C15" s="13">
        <v>8</v>
      </c>
      <c r="D15" s="13">
        <v>7</v>
      </c>
      <c r="E15" s="13">
        <v>5</v>
      </c>
      <c r="F15" s="13">
        <v>12</v>
      </c>
      <c r="G15" s="13">
        <v>6</v>
      </c>
      <c r="H15" s="13">
        <v>5</v>
      </c>
      <c r="I15" s="13">
        <v>26</v>
      </c>
      <c r="J15" s="13"/>
      <c r="K15" s="13">
        <v>18</v>
      </c>
      <c r="L15" s="13">
        <v>17</v>
      </c>
      <c r="M15" s="14">
        <v>18</v>
      </c>
      <c r="N15" s="13">
        <v>33</v>
      </c>
      <c r="O15" s="13">
        <v>30</v>
      </c>
      <c r="P15" s="13">
        <v>16</v>
      </c>
      <c r="Q15" s="13">
        <v>64</v>
      </c>
      <c r="R15" s="13"/>
      <c r="S15" s="22">
        <f t="shared" si="0"/>
        <v>69</v>
      </c>
      <c r="T15" s="13">
        <f t="shared" si="1"/>
        <v>196</v>
      </c>
      <c r="U15" s="46">
        <f t="shared" si="2"/>
        <v>-78</v>
      </c>
      <c r="V15" s="26">
        <f>C15-K15*0.75</f>
        <v>-5.5</v>
      </c>
      <c r="W15" s="26">
        <f>D15-L15*0.75</f>
        <v>-5.75</v>
      </c>
      <c r="X15" s="26">
        <f>E15-M15*0.75</f>
        <v>-8.5</v>
      </c>
      <c r="Y15" s="26">
        <f>F15-N15*0.75</f>
        <v>-12.75</v>
      </c>
      <c r="Z15" s="26">
        <f>G15-O15*0.75</f>
        <v>-16.5</v>
      </c>
      <c r="AA15" s="26">
        <f>H15-P15*0.75</f>
        <v>-7</v>
      </c>
      <c r="AB15" s="26">
        <f>I15-Q15*0.75</f>
        <v>-22</v>
      </c>
      <c r="AC15" s="20"/>
      <c r="AD15" s="29">
        <f t="shared" si="3"/>
        <v>-127</v>
      </c>
      <c r="AE15" s="22">
        <v>140</v>
      </c>
      <c r="AF15" s="17">
        <f t="shared" si="4"/>
        <v>26.037735849056602</v>
      </c>
      <c r="AG15" s="17">
        <f t="shared" si="5"/>
        <v>17.966037735849056</v>
      </c>
      <c r="AH15" s="18">
        <f t="shared" si="6"/>
        <v>1.8928571428571428</v>
      </c>
      <c r="AI15" s="59"/>
    </row>
    <row r="16" spans="1:34" ht="12.75">
      <c r="A16" s="6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4"/>
      <c r="O16" s="45"/>
      <c r="P16" s="45"/>
      <c r="Q16" s="45"/>
      <c r="R16" s="45"/>
      <c r="S16" s="15"/>
      <c r="T16" s="13"/>
      <c r="U16" s="33"/>
      <c r="V16" s="26"/>
      <c r="W16" s="20"/>
      <c r="X16" s="20"/>
      <c r="Y16" s="20"/>
      <c r="Z16" s="20"/>
      <c r="AA16" s="20"/>
      <c r="AB16" s="20"/>
      <c r="AC16" s="20"/>
      <c r="AD16" s="29"/>
      <c r="AE16" s="22"/>
      <c r="AF16" s="17"/>
      <c r="AG16" s="17"/>
      <c r="AH16" s="18"/>
    </row>
    <row r="17" spans="1:35" ht="12.75">
      <c r="A17" s="63"/>
      <c r="B17" s="4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6"/>
      <c r="T17" s="13"/>
      <c r="U17" s="33"/>
      <c r="V17" s="26"/>
      <c r="W17" s="20"/>
      <c r="X17" s="20"/>
      <c r="Y17" s="20"/>
      <c r="Z17" s="20"/>
      <c r="AA17" s="20"/>
      <c r="AB17" s="20"/>
      <c r="AC17" s="20"/>
      <c r="AD17" s="29"/>
      <c r="AE17" s="22"/>
      <c r="AF17" s="17"/>
      <c r="AG17" s="17"/>
      <c r="AH17" s="18"/>
      <c r="AI17" s="19"/>
    </row>
    <row r="18" spans="1:35" ht="12.75">
      <c r="A18" s="63"/>
      <c r="B18" s="4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2"/>
      <c r="T18" s="13"/>
      <c r="U18" s="33"/>
      <c r="V18" s="26"/>
      <c r="W18" s="20"/>
      <c r="X18" s="20"/>
      <c r="Y18" s="20"/>
      <c r="Z18" s="20"/>
      <c r="AA18" s="20"/>
      <c r="AB18" s="20"/>
      <c r="AC18" s="20"/>
      <c r="AD18" s="29"/>
      <c r="AE18" s="22"/>
      <c r="AF18" s="17"/>
      <c r="AG18" s="17"/>
      <c r="AH18" s="18"/>
      <c r="AI18" s="19"/>
    </row>
    <row r="19" spans="1:35" ht="12.75">
      <c r="A19" s="63"/>
      <c r="B19" s="4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43"/>
      <c r="T19" s="13"/>
      <c r="U19" s="33"/>
      <c r="V19" s="26"/>
      <c r="W19" s="20"/>
      <c r="X19" s="20"/>
      <c r="Y19" s="20"/>
      <c r="Z19" s="20"/>
      <c r="AA19" s="20"/>
      <c r="AB19" s="20"/>
      <c r="AC19" s="20"/>
      <c r="AD19" s="29"/>
      <c r="AE19" s="22"/>
      <c r="AF19" s="17"/>
      <c r="AG19" s="17"/>
      <c r="AH19" s="18"/>
      <c r="AI19" s="19"/>
    </row>
    <row r="20" spans="1:35" ht="12.75">
      <c r="A20" s="63"/>
      <c r="B20" s="4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2"/>
      <c r="T20" s="13"/>
      <c r="U20" s="33"/>
      <c r="V20" s="26"/>
      <c r="W20" s="20"/>
      <c r="X20" s="20"/>
      <c r="Y20" s="20"/>
      <c r="Z20" s="20"/>
      <c r="AA20" s="20"/>
      <c r="AB20" s="20"/>
      <c r="AC20" s="20"/>
      <c r="AD20" s="29"/>
      <c r="AE20" s="22"/>
      <c r="AF20" s="17"/>
      <c r="AG20" s="17"/>
      <c r="AH20" s="18"/>
      <c r="AI20" s="19"/>
    </row>
    <row r="21" spans="1:35" ht="12.75">
      <c r="A21" s="63"/>
      <c r="B21" s="4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6"/>
      <c r="T21" s="13"/>
      <c r="U21" s="33"/>
      <c r="V21" s="26"/>
      <c r="W21" s="20"/>
      <c r="X21" s="20"/>
      <c r="Y21" s="20"/>
      <c r="Z21" s="20"/>
      <c r="AA21" s="20"/>
      <c r="AB21" s="20"/>
      <c r="AC21" s="20"/>
      <c r="AD21" s="29"/>
      <c r="AE21" s="22"/>
      <c r="AF21" s="17"/>
      <c r="AG21" s="17"/>
      <c r="AH21" s="18"/>
      <c r="AI21" s="19"/>
    </row>
    <row r="22" spans="1:35" ht="12.75">
      <c r="A22" s="63"/>
      <c r="B22" s="4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6"/>
      <c r="T22" s="13"/>
      <c r="U22" s="38"/>
      <c r="V22" s="26"/>
      <c r="W22" s="20"/>
      <c r="X22" s="20"/>
      <c r="Y22" s="20"/>
      <c r="Z22" s="20"/>
      <c r="AA22" s="20"/>
      <c r="AB22" s="20"/>
      <c r="AC22" s="20"/>
      <c r="AD22" s="29"/>
      <c r="AE22" s="22"/>
      <c r="AF22" s="17"/>
      <c r="AG22" s="17"/>
      <c r="AH22" s="18"/>
      <c r="AI22" s="19"/>
    </row>
    <row r="23" spans="1:34" ht="12.75">
      <c r="A23" s="6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21"/>
      <c r="P23" s="21"/>
      <c r="Q23" s="21"/>
      <c r="R23" s="21"/>
      <c r="S23" s="15"/>
      <c r="T23" s="13"/>
      <c r="U23" s="33"/>
      <c r="V23" s="26"/>
      <c r="W23" s="20"/>
      <c r="X23" s="20"/>
      <c r="Y23" s="20"/>
      <c r="Z23" s="20"/>
      <c r="AA23" s="20"/>
      <c r="AB23" s="20"/>
      <c r="AC23" s="20"/>
      <c r="AD23" s="29"/>
      <c r="AE23" s="22"/>
      <c r="AF23" s="17"/>
      <c r="AG23" s="17"/>
      <c r="AH23" s="18"/>
    </row>
    <row r="24" spans="1:34" ht="12.75">
      <c r="A24" s="2"/>
      <c r="B24" s="12"/>
      <c r="S24" s="61">
        <f>SUM(T3:T23)</f>
        <v>2435</v>
      </c>
      <c r="T24" s="62"/>
      <c r="U24" s="9"/>
      <c r="V24" s="9"/>
      <c r="W24" s="9"/>
      <c r="X24" s="9"/>
      <c r="Y24" s="9"/>
      <c r="Z24" s="9"/>
      <c r="AA24" s="9"/>
      <c r="AB24" s="9"/>
      <c r="AC24" s="16"/>
      <c r="AD24" s="24"/>
      <c r="AE24" s="6"/>
      <c r="AF24" s="7"/>
      <c r="AG24" s="7"/>
      <c r="AH24" s="8"/>
    </row>
    <row r="25" spans="1:30" ht="12.75">
      <c r="A25" s="1" t="s">
        <v>15</v>
      </c>
      <c r="AC25" s="9"/>
      <c r="AD25" s="9"/>
    </row>
    <row r="26" ht="12.75">
      <c r="A26" s="1" t="s">
        <v>16</v>
      </c>
    </row>
    <row r="27" ht="12.75">
      <c r="A27" s="1" t="s">
        <v>17</v>
      </c>
    </row>
    <row r="28" spans="1:2" ht="12.75">
      <c r="A28" s="19"/>
      <c r="B28" s="19"/>
    </row>
    <row r="29" spans="1:2" ht="12.75">
      <c r="A29" s="19"/>
      <c r="B29" s="19"/>
    </row>
    <row r="30" spans="1:2" ht="12.75">
      <c r="A30" s="3"/>
      <c r="B30" t="s">
        <v>18</v>
      </c>
    </row>
    <row r="31" spans="1:2" ht="12.75">
      <c r="A31" s="4"/>
      <c r="B31" t="s">
        <v>19</v>
      </c>
    </row>
    <row r="32" spans="1:2" ht="12.75">
      <c r="A32" s="31"/>
      <c r="B32" t="s">
        <v>24</v>
      </c>
    </row>
    <row r="33" spans="1:2" ht="12.75">
      <c r="A33" s="30"/>
      <c r="B33" t="s">
        <v>25</v>
      </c>
    </row>
    <row r="34" spans="1:2" ht="12.75">
      <c r="A34" s="40"/>
      <c r="B34" t="s">
        <v>30</v>
      </c>
    </row>
    <row r="35" ht="12.75">
      <c r="B35" s="41" t="s">
        <v>29</v>
      </c>
    </row>
  </sheetData>
  <sheetProtection/>
  <mergeCells count="9">
    <mergeCell ref="S24:T24"/>
    <mergeCell ref="A1:A23"/>
    <mergeCell ref="AH1:AH2"/>
    <mergeCell ref="AF1:AF2"/>
    <mergeCell ref="B1:B2"/>
    <mergeCell ref="AG1:AG2"/>
    <mergeCell ref="C1:J1"/>
    <mergeCell ref="K1:R1"/>
    <mergeCell ref="S1:AD1"/>
  </mergeCells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</cp:lastModifiedBy>
  <dcterms:created xsi:type="dcterms:W3CDTF">1996-10-08T23:32:33Z</dcterms:created>
  <dcterms:modified xsi:type="dcterms:W3CDTF">2011-05-23T13:12:22Z</dcterms:modified>
  <cp:category/>
  <cp:version/>
  <cp:contentType/>
  <cp:contentStatus/>
</cp:coreProperties>
</file>